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ie Cantemir\Desktop\DDS\TRIM 4\"/>
    </mc:Choice>
  </mc:AlternateContent>
  <xr:revisionPtr revIDLastSave="0" documentId="8_{5798DCEA-BBD2-4F27-9561-697D46E77C1A}" xr6:coauthVersionLast="47" xr6:coauthVersionMax="47" xr10:uidLastSave="{00000000-0000-0000-0000-000000000000}"/>
  <bookViews>
    <workbookView xWindow="-120" yWindow="-120" windowWidth="29040" windowHeight="15720" xr2:uid="{3BA2772D-26F6-48C2-8642-B429BB4212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4" i="1" s="1"/>
  <c r="J15" i="1"/>
  <c r="J13" i="1" s="1"/>
  <c r="J12" i="1" s="1"/>
  <c r="L15" i="1"/>
  <c r="D16" i="1"/>
  <c r="D15" i="1" s="1"/>
  <c r="E16" i="1"/>
  <c r="E15" i="1" s="1"/>
  <c r="F16" i="1"/>
  <c r="F15" i="1" s="1"/>
  <c r="G16" i="1"/>
  <c r="G15" i="1" s="1"/>
  <c r="H16" i="1"/>
  <c r="I16" i="1"/>
  <c r="J16" i="1"/>
  <c r="K16" i="1"/>
  <c r="L16" i="1"/>
  <c r="K17" i="1"/>
  <c r="K18" i="1"/>
  <c r="K19" i="1"/>
  <c r="K20" i="1"/>
  <c r="D21" i="1"/>
  <c r="E21" i="1"/>
  <c r="F21" i="1"/>
  <c r="G21" i="1"/>
  <c r="H21" i="1"/>
  <c r="I21" i="1"/>
  <c r="I15" i="1" s="1"/>
  <c r="J21" i="1"/>
  <c r="K21" i="1" s="1"/>
  <c r="L21" i="1"/>
  <c r="K22" i="1"/>
  <c r="D23" i="1"/>
  <c r="E23" i="1"/>
  <c r="F23" i="1"/>
  <c r="G23" i="1"/>
  <c r="H23" i="1"/>
  <c r="I23" i="1"/>
  <c r="J23" i="1"/>
  <c r="K23" i="1"/>
  <c r="L23" i="1"/>
  <c r="K24" i="1"/>
  <c r="D26" i="1"/>
  <c r="E26" i="1"/>
  <c r="E25" i="1" s="1"/>
  <c r="F26" i="1"/>
  <c r="G26" i="1"/>
  <c r="H26" i="1"/>
  <c r="I26" i="1"/>
  <c r="I25" i="1" s="1"/>
  <c r="J26" i="1"/>
  <c r="J25" i="1" s="1"/>
  <c r="J14" i="1" s="1"/>
  <c r="K26" i="1"/>
  <c r="L26" i="1"/>
  <c r="L25" i="1" s="1"/>
  <c r="K27" i="1"/>
  <c r="K28" i="1"/>
  <c r="K29" i="1"/>
  <c r="K30" i="1"/>
  <c r="K31" i="1"/>
  <c r="K32" i="1"/>
  <c r="D33" i="1"/>
  <c r="D25" i="1" s="1"/>
  <c r="E33" i="1"/>
  <c r="F33" i="1"/>
  <c r="F25" i="1" s="1"/>
  <c r="G33" i="1"/>
  <c r="G25" i="1" s="1"/>
  <c r="H33" i="1"/>
  <c r="H25" i="1" s="1"/>
  <c r="H13" i="1" s="1"/>
  <c r="I33" i="1"/>
  <c r="K33" i="1" s="1"/>
  <c r="J33" i="1"/>
  <c r="L33" i="1"/>
  <c r="K34" i="1"/>
  <c r="D35" i="1"/>
  <c r="E35" i="1"/>
  <c r="F35" i="1"/>
  <c r="G35" i="1"/>
  <c r="H35" i="1"/>
  <c r="I35" i="1"/>
  <c r="K35" i="1" s="1"/>
  <c r="J35" i="1"/>
  <c r="L35" i="1"/>
  <c r="K36" i="1"/>
  <c r="K37" i="1"/>
  <c r="K38" i="1"/>
  <c r="K39" i="1"/>
  <c r="D40" i="1"/>
  <c r="E40" i="1"/>
  <c r="F40" i="1"/>
  <c r="G40" i="1"/>
  <c r="H40" i="1"/>
  <c r="I40" i="1"/>
  <c r="K40" i="1" s="1"/>
  <c r="J40" i="1"/>
  <c r="L40" i="1"/>
  <c r="K41" i="1"/>
  <c r="D42" i="1"/>
  <c r="E42" i="1"/>
  <c r="F42" i="1"/>
  <c r="G42" i="1"/>
  <c r="H42" i="1"/>
  <c r="I42" i="1"/>
  <c r="J42" i="1"/>
  <c r="K42" i="1"/>
  <c r="L42" i="1"/>
  <c r="K43" i="1"/>
  <c r="D45" i="1"/>
  <c r="E45" i="1"/>
  <c r="F45" i="1"/>
  <c r="G45" i="1"/>
  <c r="H45" i="1"/>
  <c r="I45" i="1"/>
  <c r="J45" i="1"/>
  <c r="K45" i="1" s="1"/>
  <c r="L45" i="1"/>
  <c r="D46" i="1"/>
  <c r="E46" i="1"/>
  <c r="F46" i="1"/>
  <c r="G46" i="1"/>
  <c r="H46" i="1"/>
  <c r="I46" i="1"/>
  <c r="K46" i="1" s="1"/>
  <c r="J46" i="1"/>
  <c r="L46" i="1"/>
  <c r="K47" i="1"/>
  <c r="F48" i="1"/>
  <c r="F44" i="1" s="1"/>
  <c r="G48" i="1"/>
  <c r="G44" i="1" s="1"/>
  <c r="H48" i="1"/>
  <c r="H44" i="1" s="1"/>
  <c r="I48" i="1"/>
  <c r="F49" i="1"/>
  <c r="G49" i="1"/>
  <c r="H49" i="1"/>
  <c r="I49" i="1"/>
  <c r="J49" i="1"/>
  <c r="J48" i="1" s="1"/>
  <c r="J44" i="1" s="1"/>
  <c r="K49" i="1"/>
  <c r="L49" i="1"/>
  <c r="L48" i="1" s="1"/>
  <c r="L44" i="1" s="1"/>
  <c r="D50" i="1"/>
  <c r="D49" i="1" s="1"/>
  <c r="D48" i="1" s="1"/>
  <c r="D44" i="1" s="1"/>
  <c r="E50" i="1"/>
  <c r="E49" i="1" s="1"/>
  <c r="E48" i="1" s="1"/>
  <c r="E44" i="1" s="1"/>
  <c r="F50" i="1"/>
  <c r="G50" i="1"/>
  <c r="H50" i="1"/>
  <c r="I50" i="1"/>
  <c r="J50" i="1"/>
  <c r="K50" i="1"/>
  <c r="L50" i="1"/>
  <c r="K51" i="1"/>
  <c r="K52" i="1"/>
  <c r="H12" i="1" l="1"/>
  <c r="F14" i="1"/>
  <c r="F13" i="1"/>
  <c r="F12" i="1" s="1"/>
  <c r="I13" i="1"/>
  <c r="K15" i="1"/>
  <c r="I14" i="1"/>
  <c r="K14" i="1" s="1"/>
  <c r="G14" i="1"/>
  <c r="G13" i="1"/>
  <c r="G12" i="1" s="1"/>
  <c r="K25" i="1"/>
  <c r="E14" i="1"/>
  <c r="E13" i="1"/>
  <c r="E12" i="1" s="1"/>
  <c r="D14" i="1"/>
  <c r="D13" i="1"/>
  <c r="D12" i="1" s="1"/>
  <c r="K48" i="1"/>
  <c r="L14" i="1"/>
  <c r="I44" i="1"/>
  <c r="K44" i="1" s="1"/>
  <c r="L13" i="1"/>
  <c r="L12" i="1" s="1"/>
  <c r="K13" i="1" l="1"/>
  <c r="I12" i="1"/>
  <c r="K12" i="1" s="1"/>
</calcChain>
</file>

<file path=xl/sharedStrings.xml><?xml version="1.0" encoding="utf-8"?>
<sst xmlns="http://schemas.openxmlformats.org/spreadsheetml/2006/main" count="149" uniqueCount="144">
  <si>
    <t>CENTRALIZAT</t>
  </si>
  <si>
    <t xml:space="preserve"> Anexa 7</t>
  </si>
  <si>
    <t>Cont de executie - Detalierea cheltuielilor - Trimestrul: 4, Anul: 2025</t>
  </si>
  <si>
    <t>Capitolul: 51.02.01.03 - Autoritati executive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</si>
  <si>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</si>
  <si>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</si>
  <si>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</si>
  <si>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</si>
  <si>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</si>
  <si>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</si>
  <si>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</si>
  <si>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</si>
  <si>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</si>
  <si>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</si>
  <si>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</si>
  <si>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</si>
  <si>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</si>
  <si>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</si>
  <si>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</si>
  <si>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 (cod 01+70+79+83+85)</t>
  </si>
  <si>
    <t>001</t>
  </si>
  <si>
    <t>2</t>
  </si>
  <si>
    <t>SECTIUNEA DE FUNCTIONARE (cod 01+79.f+84.f)</t>
  </si>
  <si>
    <t>001.01</t>
  </si>
  <si>
    <t>4</t>
  </si>
  <si>
    <t>CHELTUIELI CURENTE  (cod 10+20+30+40+50+51+55+56+57+59)</t>
  </si>
  <si>
    <t>01</t>
  </si>
  <si>
    <t>6</t>
  </si>
  <si>
    <t>TITLUL I  CHELTUIELI DE PERSONAL   (cod 10.01 la 10.03)</t>
  </si>
  <si>
    <t>10</t>
  </si>
  <si>
    <t>7</t>
  </si>
  <si>
    <t>Cheltuieli salariale in bani</t>
  </si>
  <si>
    <t>10.01</t>
  </si>
  <si>
    <t>8</t>
  </si>
  <si>
    <t>Salarii de baza</t>
  </si>
  <si>
    <t>10.01.01</t>
  </si>
  <si>
    <t>19</t>
  </si>
  <si>
    <t>Indemnizatii platite unor persoane din afara unitatii</t>
  </si>
  <si>
    <t>10.01.12</t>
  </si>
  <si>
    <t>22</t>
  </si>
  <si>
    <t>Alocatii pentru transportul la si de la locul de munca</t>
  </si>
  <si>
    <t>10.01.15</t>
  </si>
  <si>
    <t>24</t>
  </si>
  <si>
    <t>Îndemnizaţii de hrană</t>
  </si>
  <si>
    <t>10.01.17</t>
  </si>
  <si>
    <t>27</t>
  </si>
  <si>
    <t>Cheltuieli salariale in natura  (cod 10.02.01 la 10.02.06+10.02.30)</t>
  </si>
  <si>
    <t>10.02</t>
  </si>
  <si>
    <t>33</t>
  </si>
  <si>
    <t>Vouchere de vacanţă</t>
  </si>
  <si>
    <t>10.02.06</t>
  </si>
  <si>
    <t>35</t>
  </si>
  <si>
    <t>Contributii  (cod 10.03.01 la 10.03.06)</t>
  </si>
  <si>
    <t>10.03</t>
  </si>
  <si>
    <t>42</t>
  </si>
  <si>
    <t>Contributia asiguratorie pentru munca</t>
  </si>
  <si>
    <t>10.03.07</t>
  </si>
  <si>
    <t>45</t>
  </si>
  <si>
    <t>TITLUL II  BUNURI SI SERVICII  (cod 20.01 la 20.06+20.09 la 20.16+20.18 la 20.27+20.30)</t>
  </si>
  <si>
    <t>20</t>
  </si>
  <si>
    <t>46</t>
  </si>
  <si>
    <t xml:space="preserve">Bunuri si servicii </t>
  </si>
  <si>
    <t>20.01</t>
  </si>
  <si>
    <t>47</t>
  </si>
  <si>
    <t>Furnituri de birou</t>
  </si>
  <si>
    <t>20.01.01</t>
  </si>
  <si>
    <t>48</t>
  </si>
  <si>
    <t>Materiale pentru curatenie</t>
  </si>
  <si>
    <t>20.01.02</t>
  </si>
  <si>
    <t>49</t>
  </si>
  <si>
    <t>Incalzit, Iluminat si forta motrica</t>
  </si>
  <si>
    <t>20.01.03</t>
  </si>
  <si>
    <t>51</t>
  </si>
  <si>
    <t>Carburanti si lubrifianti</t>
  </si>
  <si>
    <t>20.01.05</t>
  </si>
  <si>
    <t>54</t>
  </si>
  <si>
    <t xml:space="preserve">Posta, telecomunicatii, radio, tv, internet </t>
  </si>
  <si>
    <t>20.01.08</t>
  </si>
  <si>
    <t>56</t>
  </si>
  <si>
    <t>Alte bunuri si servicii pentru intretinere si functionare</t>
  </si>
  <si>
    <t>20.01.30</t>
  </si>
  <si>
    <t>66</t>
  </si>
  <si>
    <t>Bunuri de natura obiectelor de inventar  (cod 20.05.01+20.05.03+20.05.30)</t>
  </si>
  <si>
    <t>20.05</t>
  </si>
  <si>
    <t>69</t>
  </si>
  <si>
    <t>Alte obiecte de inventar</t>
  </si>
  <si>
    <t>20.05.30</t>
  </si>
  <si>
    <t>70</t>
  </si>
  <si>
    <t>Deplasari, detasari, transferari  (cod 20.06.01+20.06.02)</t>
  </si>
  <si>
    <t>20.06</t>
  </si>
  <si>
    <t>71</t>
  </si>
  <si>
    <t>Deplasari interne, detaşări, transferari</t>
  </si>
  <si>
    <t>20.06.01</t>
  </si>
  <si>
    <t>75</t>
  </si>
  <si>
    <t>Carti, publicatii si materiale documentare</t>
  </si>
  <si>
    <t>20.11</t>
  </si>
  <si>
    <t>76</t>
  </si>
  <si>
    <t>Consultanta si expertiza</t>
  </si>
  <si>
    <t>20.12</t>
  </si>
  <si>
    <t>77</t>
  </si>
  <si>
    <t>Pregatire profesionala</t>
  </si>
  <si>
    <t>20.13</t>
  </si>
  <si>
    <t>95</t>
  </si>
  <si>
    <t>Alte cheltuieli  (cod 20.30.01 la 20.30.04+20.30.06+20.30.07+20.30.09+20.30.30)</t>
  </si>
  <si>
    <t>20.30</t>
  </si>
  <si>
    <t>103</t>
  </si>
  <si>
    <t>Alte cheltuieli cu bunuri si servicii</t>
  </si>
  <si>
    <t>20.30.30</t>
  </si>
  <si>
    <t>201</t>
  </si>
  <si>
    <t>TITLUL XI ALTE CHELTUIELI   (cod 59.01+59.02+59.11+59.12+59.15+59.17+59.22+59.25+59.30+59.35+59.38+59.40+59.41+59.42)</t>
  </si>
  <si>
    <t>59</t>
  </si>
  <si>
    <t>206</t>
  </si>
  <si>
    <t>Asociatii si fundatii</t>
  </si>
  <si>
    <t>59.11</t>
  </si>
  <si>
    <t>254</t>
  </si>
  <si>
    <t>SECŢIUNEA DE DEZVOLTARE (cod 51+55+56+58+65+70+79.d+84.d)</t>
  </si>
  <si>
    <t>001.02</t>
  </si>
  <si>
    <t>283</t>
  </si>
  <si>
    <t>TITLUL VII ALTE TRANSFERURI (cod  55.01+55.02)</t>
  </si>
  <si>
    <t>55</t>
  </si>
  <si>
    <t>284</t>
  </si>
  <si>
    <t>A. Transferuri interne (cod 55.01.01 la 55.01.03+55.01.05 la 55.01.10+55.01.12 la 55.01.20+55.01.26+55.01.28+55.01.29+55.01.41+55.01.42+55.01.46+55.01.46 la 55.01.55+ 55.01.57+55.01.58+55.01.59+55.01.62+55.01.63+55.01.64+55.01.65+55.01.66+55.01.67+55.01.68+55.01.69+55.01.70+55.01.71+55.01.72)</t>
  </si>
  <si>
    <t>55.01</t>
  </si>
  <si>
    <t>295</t>
  </si>
  <si>
    <t>Transferuri din bugetul local catre asociatiile de dezvoltare intercomunitara</t>
  </si>
  <si>
    <t>55.01.42</t>
  </si>
  <si>
    <t>608</t>
  </si>
  <si>
    <t>CHELTUIELI DE CAPITAL  (cod 71+72)</t>
  </si>
  <si>
    <t>610</t>
  </si>
  <si>
    <t>TITLUL XV  ACTIVE NEFINANCIARE  (cod 71.01 la 71.03)</t>
  </si>
  <si>
    <t>611</t>
  </si>
  <si>
    <t>Active fixe</t>
  </si>
  <si>
    <t>71.01</t>
  </si>
  <si>
    <t>613</t>
  </si>
  <si>
    <t>Masini, echipamente si mijloace de transport</t>
  </si>
  <si>
    <t>71.01.02</t>
  </si>
  <si>
    <t>616</t>
  </si>
  <si>
    <t>Alte active fixe</t>
  </si>
  <si>
    <t>71.01.30</t>
  </si>
  <si>
    <t>ORDONATOR DE CREDITE,</t>
  </si>
  <si>
    <t>ACSINTE MIHAI</t>
  </si>
  <si>
    <t>.</t>
  </si>
  <si>
    <t>CONTABIL,</t>
  </si>
  <si>
    <t>LUCA 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</si>
</sst>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21F1D-DBF6-4F91-9446-0C5E1622BE43}">
  <dimension ref="A1:T107"/>
  <sheetViews>
    <sheetView tabSelected="1" topLeftCell="B1" workbookViewId="0"/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2" width="14.425781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69.9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 x14ac:dyDescent="0.3"/>
    <row r="6" spans="1:12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/>
      <c r="F6" s="5" t="s">
        <v>11</v>
      </c>
      <c r="G6" s="5"/>
      <c r="H6" s="5" t="s">
        <v>12</v>
      </c>
      <c r="I6" s="5" t="s">
        <v>13</v>
      </c>
      <c r="J6" s="5" t="s">
        <v>14</v>
      </c>
      <c r="K6" s="5" t="s">
        <v>15</v>
      </c>
      <c r="L6" s="5" t="s">
        <v>17</v>
      </c>
    </row>
    <row r="7" spans="1:12" s="6" customFormat="1" ht="15.75" thickBot="1" x14ac:dyDescent="0.3">
      <c r="A7" s="5"/>
      <c r="B7" s="5"/>
      <c r="C7" s="5"/>
      <c r="D7" s="5" t="s">
        <v>9</v>
      </c>
      <c r="E7" s="5" t="s">
        <v>10</v>
      </c>
      <c r="F7" s="5" t="s">
        <v>9</v>
      </c>
      <c r="G7" s="5" t="s">
        <v>10</v>
      </c>
      <c r="H7" s="5"/>
      <c r="I7" s="5"/>
      <c r="J7" s="5"/>
      <c r="K7" s="5"/>
      <c r="L7" s="5"/>
    </row>
    <row r="8" spans="1:12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6" customFormat="1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6" customFormat="1" ht="15.75" thickBot="1" x14ac:dyDescent="0.3">
      <c r="A11" s="5" t="s">
        <v>5</v>
      </c>
      <c r="B11" s="5"/>
      <c r="C11" s="7" t="s">
        <v>7</v>
      </c>
      <c r="D11" s="7">
        <v>1</v>
      </c>
      <c r="E11" s="7">
        <v>2</v>
      </c>
      <c r="F11" s="7">
        <v>3</v>
      </c>
      <c r="G11" s="7">
        <v>4</v>
      </c>
      <c r="H11" s="7">
        <v>5</v>
      </c>
      <c r="I11" s="7">
        <v>6</v>
      </c>
      <c r="J11" s="7">
        <v>7</v>
      </c>
      <c r="K11" s="7" t="s">
        <v>16</v>
      </c>
      <c r="L11" s="7">
        <v>9</v>
      </c>
    </row>
    <row r="12" spans="1:12" s="6" customFormat="1" x14ac:dyDescent="0.25">
      <c r="A12" s="10" t="s">
        <v>18</v>
      </c>
      <c r="B12" s="10" t="s">
        <v>19</v>
      </c>
      <c r="C12" s="10" t="s">
        <v>20</v>
      </c>
      <c r="D12" s="11">
        <f>D13+D44</f>
        <v>160000</v>
      </c>
      <c r="E12" s="11">
        <f>E13+E44</f>
        <v>78000</v>
      </c>
      <c r="F12" s="11">
        <f>F13+F44</f>
        <v>2365000</v>
      </c>
      <c r="G12" s="11">
        <f>G13+G44</f>
        <v>2267200</v>
      </c>
      <c r="H12" s="11">
        <f>H13+H44</f>
        <v>2267200</v>
      </c>
      <c r="I12" s="11">
        <f>I13+I44</f>
        <v>2082789</v>
      </c>
      <c r="J12" s="11">
        <f>J13+J44</f>
        <v>1935728</v>
      </c>
      <c r="K12" s="11">
        <f>I12-J12</f>
        <v>147061</v>
      </c>
      <c r="L12" s="11">
        <f>L13+L44</f>
        <v>2027737</v>
      </c>
    </row>
    <row r="13" spans="1:12" s="6" customFormat="1" ht="22.5" x14ac:dyDescent="0.25">
      <c r="A13" s="10" t="s">
        <v>21</v>
      </c>
      <c r="B13" s="10" t="s">
        <v>22</v>
      </c>
      <c r="C13" s="10" t="s">
        <v>23</v>
      </c>
      <c r="D13" s="11">
        <f>D15+D25+D42</f>
        <v>0</v>
      </c>
      <c r="E13" s="11">
        <f>E15+E25+E42</f>
        <v>0</v>
      </c>
      <c r="F13" s="11">
        <f>F15+F25+F42</f>
        <v>2199000</v>
      </c>
      <c r="G13" s="11">
        <f>G15+G25+G42</f>
        <v>2177200</v>
      </c>
      <c r="H13" s="11">
        <f>H15+H25+H42</f>
        <v>2177200</v>
      </c>
      <c r="I13" s="11">
        <f>I15+I25+I42</f>
        <v>1992789</v>
      </c>
      <c r="J13" s="11">
        <f>J15+J25+J42</f>
        <v>1852629</v>
      </c>
      <c r="K13" s="11">
        <f>I13-J13</f>
        <v>140160</v>
      </c>
      <c r="L13" s="11">
        <f>L15+L25+L42</f>
        <v>1853283</v>
      </c>
    </row>
    <row r="14" spans="1:12" s="6" customFormat="1" ht="22.5" x14ac:dyDescent="0.25">
      <c r="A14" s="10" t="s">
        <v>24</v>
      </c>
      <c r="B14" s="10" t="s">
        <v>25</v>
      </c>
      <c r="C14" s="10" t="s">
        <v>26</v>
      </c>
      <c r="D14" s="11">
        <f>D15+D25+D42</f>
        <v>0</v>
      </c>
      <c r="E14" s="11">
        <f>E15+E25+E42</f>
        <v>0</v>
      </c>
      <c r="F14" s="11">
        <f>F15+F25+F42</f>
        <v>2199000</v>
      </c>
      <c r="G14" s="11">
        <f>G15+G25+G42</f>
        <v>2177200</v>
      </c>
      <c r="H14" s="11">
        <f>H15+H25+H42</f>
        <v>2177200</v>
      </c>
      <c r="I14" s="11">
        <f>I15+I25+I42</f>
        <v>1992789</v>
      </c>
      <c r="J14" s="11">
        <f>J15+J25+J42</f>
        <v>1852629</v>
      </c>
      <c r="K14" s="11">
        <f>I14-J14</f>
        <v>140160</v>
      </c>
      <c r="L14" s="11">
        <f>L15+L25+L42</f>
        <v>1853283</v>
      </c>
    </row>
    <row r="15" spans="1:12" s="6" customFormat="1" ht="22.5" x14ac:dyDescent="0.25">
      <c r="A15" s="10" t="s">
        <v>27</v>
      </c>
      <c r="B15" s="10" t="s">
        <v>28</v>
      </c>
      <c r="C15" s="10" t="s">
        <v>29</v>
      </c>
      <c r="D15" s="11">
        <f>D16+D21+D23</f>
        <v>0</v>
      </c>
      <c r="E15" s="11">
        <f>E16+E21+E23</f>
        <v>0</v>
      </c>
      <c r="F15" s="11">
        <f>F16+F21+F23</f>
        <v>1703000</v>
      </c>
      <c r="G15" s="11">
        <f>G16+G21+G23</f>
        <v>1677200</v>
      </c>
      <c r="H15" s="11">
        <f>H16+H21+H23</f>
        <v>1677200</v>
      </c>
      <c r="I15" s="11">
        <f>I16+I21+I23</f>
        <v>1492789</v>
      </c>
      <c r="J15" s="11">
        <f>J16+J21+J23</f>
        <v>1492789</v>
      </c>
      <c r="K15" s="11">
        <f>I15-J15</f>
        <v>0</v>
      </c>
      <c r="L15" s="11">
        <f>L16+L21+L23</f>
        <v>1491989</v>
      </c>
    </row>
    <row r="16" spans="1:12" s="6" customFormat="1" x14ac:dyDescent="0.25">
      <c r="A16" s="10" t="s">
        <v>30</v>
      </c>
      <c r="B16" s="10" t="s">
        <v>31</v>
      </c>
      <c r="C16" s="10" t="s">
        <v>32</v>
      </c>
      <c r="D16" s="11">
        <f>D17+D18+D19+D20</f>
        <v>0</v>
      </c>
      <c r="E16" s="11">
        <f>E17+E18+E19+E20</f>
        <v>0</v>
      </c>
      <c r="F16" s="11">
        <f>F17+F18+F19+F20</f>
        <v>1652000</v>
      </c>
      <c r="G16" s="11">
        <f>G17+G18+G19+G20</f>
        <v>1626200</v>
      </c>
      <c r="H16" s="11">
        <f>H17+H18+H19+H20</f>
        <v>1626200</v>
      </c>
      <c r="I16" s="11">
        <f>I17+I18+I19+I20</f>
        <v>1460272</v>
      </c>
      <c r="J16" s="11">
        <f>J17+J18+J19+J20</f>
        <v>1460272</v>
      </c>
      <c r="K16" s="11">
        <f>I16-J16</f>
        <v>0</v>
      </c>
      <c r="L16" s="11">
        <f>L17+L18+L19+L20</f>
        <v>1459597</v>
      </c>
    </row>
    <row r="17" spans="1:12" s="6" customFormat="1" x14ac:dyDescent="0.25">
      <c r="A17" s="10" t="s">
        <v>33</v>
      </c>
      <c r="B17" s="10" t="s">
        <v>34</v>
      </c>
      <c r="C17" s="10" t="s">
        <v>35</v>
      </c>
      <c r="D17" s="11">
        <v>0</v>
      </c>
      <c r="E17" s="11">
        <v>0</v>
      </c>
      <c r="F17" s="11">
        <v>1420000</v>
      </c>
      <c r="G17" s="11">
        <v>1394200</v>
      </c>
      <c r="H17" s="11">
        <v>1394200</v>
      </c>
      <c r="I17" s="11">
        <v>1302983</v>
      </c>
      <c r="J17" s="11">
        <v>1302983</v>
      </c>
      <c r="K17" s="11">
        <f>I17-J17</f>
        <v>0</v>
      </c>
      <c r="L17" s="11">
        <v>1305452</v>
      </c>
    </row>
    <row r="18" spans="1:12" s="6" customFormat="1" ht="22.5" x14ac:dyDescent="0.25">
      <c r="A18" s="10" t="s">
        <v>36</v>
      </c>
      <c r="B18" s="10" t="s">
        <v>37</v>
      </c>
      <c r="C18" s="10" t="s">
        <v>38</v>
      </c>
      <c r="D18" s="11">
        <v>0</v>
      </c>
      <c r="E18" s="11">
        <v>0</v>
      </c>
      <c r="F18" s="11">
        <v>145000</v>
      </c>
      <c r="G18" s="11">
        <v>145000</v>
      </c>
      <c r="H18" s="11">
        <v>145000</v>
      </c>
      <c r="I18" s="11">
        <v>83172</v>
      </c>
      <c r="J18" s="11">
        <v>83172</v>
      </c>
      <c r="K18" s="11">
        <f>I18-J18</f>
        <v>0</v>
      </c>
      <c r="L18" s="11">
        <v>81240</v>
      </c>
    </row>
    <row r="19" spans="1:12" s="6" customFormat="1" ht="22.5" x14ac:dyDescent="0.25">
      <c r="A19" s="10" t="s">
        <v>39</v>
      </c>
      <c r="B19" s="10" t="s">
        <v>40</v>
      </c>
      <c r="C19" s="10" t="s">
        <v>41</v>
      </c>
      <c r="D19" s="11">
        <v>0</v>
      </c>
      <c r="E19" s="11">
        <v>0</v>
      </c>
      <c r="F19" s="11">
        <v>18000</v>
      </c>
      <c r="G19" s="11">
        <v>18000</v>
      </c>
      <c r="H19" s="11">
        <v>18000</v>
      </c>
      <c r="I19" s="11">
        <v>16378</v>
      </c>
      <c r="J19" s="11">
        <v>16378</v>
      </c>
      <c r="K19" s="11">
        <f>I19-J19</f>
        <v>0</v>
      </c>
      <c r="L19" s="11">
        <v>16378</v>
      </c>
    </row>
    <row r="20" spans="1:12" s="6" customFormat="1" x14ac:dyDescent="0.25">
      <c r="A20" s="10" t="s">
        <v>42</v>
      </c>
      <c r="B20" s="10" t="s">
        <v>43</v>
      </c>
      <c r="C20" s="10" t="s">
        <v>44</v>
      </c>
      <c r="D20" s="11">
        <v>0</v>
      </c>
      <c r="E20" s="11">
        <v>0</v>
      </c>
      <c r="F20" s="11">
        <v>69000</v>
      </c>
      <c r="G20" s="11">
        <v>69000</v>
      </c>
      <c r="H20" s="11">
        <v>69000</v>
      </c>
      <c r="I20" s="11">
        <v>57739</v>
      </c>
      <c r="J20" s="11">
        <v>57739</v>
      </c>
      <c r="K20" s="11">
        <f>I20-J20</f>
        <v>0</v>
      </c>
      <c r="L20" s="11">
        <v>56527</v>
      </c>
    </row>
    <row r="21" spans="1:12" s="6" customFormat="1" ht="22.5" x14ac:dyDescent="0.25">
      <c r="A21" s="10" t="s">
        <v>45</v>
      </c>
      <c r="B21" s="10" t="s">
        <v>46</v>
      </c>
      <c r="C21" s="10" t="s">
        <v>47</v>
      </c>
      <c r="D21" s="11">
        <f>+D22</f>
        <v>0</v>
      </c>
      <c r="E21" s="11">
        <f>+E22</f>
        <v>0</v>
      </c>
      <c r="F21" s="11">
        <f>+F22</f>
        <v>13000</v>
      </c>
      <c r="G21" s="11">
        <f>+G22</f>
        <v>13000</v>
      </c>
      <c r="H21" s="11">
        <f>+H22</f>
        <v>13000</v>
      </c>
      <c r="I21" s="11">
        <f>+I22</f>
        <v>0</v>
      </c>
      <c r="J21" s="11">
        <f>+J22</f>
        <v>0</v>
      </c>
      <c r="K21" s="11">
        <f>I21-J21</f>
        <v>0</v>
      </c>
      <c r="L21" s="11">
        <f>+L22</f>
        <v>0</v>
      </c>
    </row>
    <row r="22" spans="1:12" s="6" customFormat="1" x14ac:dyDescent="0.25">
      <c r="A22" s="10" t="s">
        <v>48</v>
      </c>
      <c r="B22" s="10" t="s">
        <v>49</v>
      </c>
      <c r="C22" s="10" t="s">
        <v>50</v>
      </c>
      <c r="D22" s="11">
        <v>0</v>
      </c>
      <c r="E22" s="11">
        <v>0</v>
      </c>
      <c r="F22" s="11">
        <v>13000</v>
      </c>
      <c r="G22" s="11">
        <v>13000</v>
      </c>
      <c r="H22" s="11">
        <v>13000</v>
      </c>
      <c r="I22" s="11">
        <v>0</v>
      </c>
      <c r="J22" s="11">
        <v>0</v>
      </c>
      <c r="K22" s="11">
        <f>I22-J22</f>
        <v>0</v>
      </c>
      <c r="L22" s="11">
        <v>0</v>
      </c>
    </row>
    <row r="23" spans="1:12" s="6" customFormat="1" x14ac:dyDescent="0.25">
      <c r="A23" s="10" t="s">
        <v>51</v>
      </c>
      <c r="B23" s="10" t="s">
        <v>52</v>
      </c>
      <c r="C23" s="10" t="s">
        <v>53</v>
      </c>
      <c r="D23" s="11">
        <f>+D24</f>
        <v>0</v>
      </c>
      <c r="E23" s="11">
        <f>+E24</f>
        <v>0</v>
      </c>
      <c r="F23" s="11">
        <f>+F24</f>
        <v>38000</v>
      </c>
      <c r="G23" s="11">
        <f>+G24</f>
        <v>38000</v>
      </c>
      <c r="H23" s="11">
        <f>+H24</f>
        <v>38000</v>
      </c>
      <c r="I23" s="11">
        <f>+I24</f>
        <v>32517</v>
      </c>
      <c r="J23" s="11">
        <f>+J24</f>
        <v>32517</v>
      </c>
      <c r="K23" s="11">
        <f>I23-J23</f>
        <v>0</v>
      </c>
      <c r="L23" s="11">
        <f>+L24</f>
        <v>32392</v>
      </c>
    </row>
    <row r="24" spans="1:12" s="6" customFormat="1" x14ac:dyDescent="0.25">
      <c r="A24" s="10" t="s">
        <v>54</v>
      </c>
      <c r="B24" s="10" t="s">
        <v>55</v>
      </c>
      <c r="C24" s="10" t="s">
        <v>56</v>
      </c>
      <c r="D24" s="11">
        <v>0</v>
      </c>
      <c r="E24" s="11">
        <v>0</v>
      </c>
      <c r="F24" s="11">
        <v>38000</v>
      </c>
      <c r="G24" s="11">
        <v>38000</v>
      </c>
      <c r="H24" s="11">
        <v>38000</v>
      </c>
      <c r="I24" s="11">
        <v>32517</v>
      </c>
      <c r="J24" s="11">
        <v>32517</v>
      </c>
      <c r="K24" s="11">
        <f>I24-J24</f>
        <v>0</v>
      </c>
      <c r="L24" s="11">
        <v>32392</v>
      </c>
    </row>
    <row r="25" spans="1:12" s="6" customFormat="1" ht="22.5" x14ac:dyDescent="0.25">
      <c r="A25" s="10" t="s">
        <v>57</v>
      </c>
      <c r="B25" s="10" t="s">
        <v>58</v>
      </c>
      <c r="C25" s="10" t="s">
        <v>59</v>
      </c>
      <c r="D25" s="11">
        <f>D26+D33+D35+D37+D38+D39+D40</f>
        <v>0</v>
      </c>
      <c r="E25" s="11">
        <f>E26+E33+E35+E37+E38+E39+E40</f>
        <v>0</v>
      </c>
      <c r="F25" s="11">
        <f>F26+F33+F35+F37+F38+F39+F40</f>
        <v>488000</v>
      </c>
      <c r="G25" s="11">
        <f>G26+G33+G35+G37+G38+G39+G40</f>
        <v>492000</v>
      </c>
      <c r="H25" s="11">
        <f>H26+H33+H35+H37+H38+H39+H40</f>
        <v>492000</v>
      </c>
      <c r="I25" s="11">
        <f>I26+I33+I35+I37+I38+I39+I40</f>
        <v>492000</v>
      </c>
      <c r="J25" s="11">
        <f>J26+J33+J35+J37+J38+J39+J40</f>
        <v>358390</v>
      </c>
      <c r="K25" s="11">
        <f>I25-J25</f>
        <v>133610</v>
      </c>
      <c r="L25" s="11">
        <f>L26+L33+L35+L37+L38+L39+L40</f>
        <v>359844</v>
      </c>
    </row>
    <row r="26" spans="1:12" s="6" customFormat="1" x14ac:dyDescent="0.25">
      <c r="A26" s="10" t="s">
        <v>60</v>
      </c>
      <c r="B26" s="10" t="s">
        <v>61</v>
      </c>
      <c r="C26" s="10" t="s">
        <v>62</v>
      </c>
      <c r="D26" s="11">
        <f>D27+D28+D29+D30+D31+D32</f>
        <v>0</v>
      </c>
      <c r="E26" s="11">
        <f>E27+E28+E29+E30+E31+E32</f>
        <v>0</v>
      </c>
      <c r="F26" s="11">
        <f>F27+F28+F29+F30+F31+F32</f>
        <v>260000</v>
      </c>
      <c r="G26" s="11">
        <f>G27+G28+G29+G30+G31+G32</f>
        <v>260000</v>
      </c>
      <c r="H26" s="11">
        <f>H27+H28+H29+H30+H31+H32</f>
        <v>260000</v>
      </c>
      <c r="I26" s="11">
        <f>I27+I28+I29+I30+I31+I32</f>
        <v>260000</v>
      </c>
      <c r="J26" s="11">
        <f>J27+J28+J29+J30+J31+J32</f>
        <v>205446</v>
      </c>
      <c r="K26" s="11">
        <f>I26-J26</f>
        <v>54554</v>
      </c>
      <c r="L26" s="11">
        <f>L27+L28+L29+L30+L31+L32</f>
        <v>205761</v>
      </c>
    </row>
    <row r="27" spans="1:12" s="6" customFormat="1" x14ac:dyDescent="0.25">
      <c r="A27" s="10" t="s">
        <v>63</v>
      </c>
      <c r="B27" s="10" t="s">
        <v>64</v>
      </c>
      <c r="C27" s="10" t="s">
        <v>65</v>
      </c>
      <c r="D27" s="11">
        <v>0</v>
      </c>
      <c r="E27" s="11">
        <v>0</v>
      </c>
      <c r="F27" s="11">
        <v>22000</v>
      </c>
      <c r="G27" s="11">
        <v>21000</v>
      </c>
      <c r="H27" s="11">
        <v>21000</v>
      </c>
      <c r="I27" s="11">
        <v>21000</v>
      </c>
      <c r="J27" s="11">
        <v>18169</v>
      </c>
      <c r="K27" s="11">
        <f>I27-J27</f>
        <v>2831</v>
      </c>
      <c r="L27" s="11">
        <v>18169</v>
      </c>
    </row>
    <row r="28" spans="1:12" s="6" customFormat="1" x14ac:dyDescent="0.25">
      <c r="A28" s="10" t="s">
        <v>66</v>
      </c>
      <c r="B28" s="10" t="s">
        <v>67</v>
      </c>
      <c r="C28" s="10" t="s">
        <v>68</v>
      </c>
      <c r="D28" s="11">
        <v>0</v>
      </c>
      <c r="E28" s="11">
        <v>0</v>
      </c>
      <c r="F28" s="11">
        <v>5000</v>
      </c>
      <c r="G28" s="11">
        <v>5000</v>
      </c>
      <c r="H28" s="11">
        <v>5000</v>
      </c>
      <c r="I28" s="11">
        <v>5000</v>
      </c>
      <c r="J28" s="11">
        <v>4822</v>
      </c>
      <c r="K28" s="11">
        <f>I28-J28</f>
        <v>178</v>
      </c>
      <c r="L28" s="11">
        <v>4822</v>
      </c>
    </row>
    <row r="29" spans="1:12" s="6" customFormat="1" x14ac:dyDescent="0.25">
      <c r="A29" s="10" t="s">
        <v>69</v>
      </c>
      <c r="B29" s="10" t="s">
        <v>70</v>
      </c>
      <c r="C29" s="10" t="s">
        <v>71</v>
      </c>
      <c r="D29" s="11">
        <v>0</v>
      </c>
      <c r="E29" s="11">
        <v>0</v>
      </c>
      <c r="F29" s="11">
        <v>23000</v>
      </c>
      <c r="G29" s="11">
        <v>23000</v>
      </c>
      <c r="H29" s="11">
        <v>23000</v>
      </c>
      <c r="I29" s="11">
        <v>23000</v>
      </c>
      <c r="J29" s="11">
        <v>12757</v>
      </c>
      <c r="K29" s="11">
        <f>I29-J29</f>
        <v>10243</v>
      </c>
      <c r="L29" s="11">
        <v>20895</v>
      </c>
    </row>
    <row r="30" spans="1:12" s="6" customFormat="1" x14ac:dyDescent="0.25">
      <c r="A30" s="10" t="s">
        <v>72</v>
      </c>
      <c r="B30" s="10" t="s">
        <v>73</v>
      </c>
      <c r="C30" s="10" t="s">
        <v>74</v>
      </c>
      <c r="D30" s="11">
        <v>0</v>
      </c>
      <c r="E30" s="11">
        <v>0</v>
      </c>
      <c r="F30" s="11">
        <v>50000</v>
      </c>
      <c r="G30" s="11">
        <v>50000</v>
      </c>
      <c r="H30" s="11">
        <v>50000</v>
      </c>
      <c r="I30" s="11">
        <v>50000</v>
      </c>
      <c r="J30" s="11">
        <v>38894</v>
      </c>
      <c r="K30" s="11">
        <f>I30-J30</f>
        <v>11106</v>
      </c>
      <c r="L30" s="11">
        <v>27106</v>
      </c>
    </row>
    <row r="31" spans="1:12" s="6" customFormat="1" x14ac:dyDescent="0.25">
      <c r="A31" s="10" t="s">
        <v>75</v>
      </c>
      <c r="B31" s="10" t="s">
        <v>76</v>
      </c>
      <c r="C31" s="10" t="s">
        <v>77</v>
      </c>
      <c r="D31" s="11">
        <v>0</v>
      </c>
      <c r="E31" s="11">
        <v>0</v>
      </c>
      <c r="F31" s="11">
        <v>40000</v>
      </c>
      <c r="G31" s="11">
        <v>41000</v>
      </c>
      <c r="H31" s="11">
        <v>41000</v>
      </c>
      <c r="I31" s="11">
        <v>41000</v>
      </c>
      <c r="J31" s="11">
        <v>37994</v>
      </c>
      <c r="K31" s="11">
        <f>I31-J31</f>
        <v>3006</v>
      </c>
      <c r="L31" s="11">
        <v>37994</v>
      </c>
    </row>
    <row r="32" spans="1:12" s="6" customFormat="1" ht="22.5" x14ac:dyDescent="0.25">
      <c r="A32" s="10" t="s">
        <v>78</v>
      </c>
      <c r="B32" s="10" t="s">
        <v>79</v>
      </c>
      <c r="C32" s="10" t="s">
        <v>80</v>
      </c>
      <c r="D32" s="11">
        <v>0</v>
      </c>
      <c r="E32" s="11">
        <v>0</v>
      </c>
      <c r="F32" s="11">
        <v>120000</v>
      </c>
      <c r="G32" s="11">
        <v>120000</v>
      </c>
      <c r="H32" s="11">
        <v>120000</v>
      </c>
      <c r="I32" s="11">
        <v>120000</v>
      </c>
      <c r="J32" s="11">
        <v>92810</v>
      </c>
      <c r="K32" s="11">
        <f>I32-J32</f>
        <v>27190</v>
      </c>
      <c r="L32" s="11">
        <v>96775</v>
      </c>
    </row>
    <row r="33" spans="1:12" s="6" customFormat="1" ht="22.5" x14ac:dyDescent="0.25">
      <c r="A33" s="10" t="s">
        <v>81</v>
      </c>
      <c r="B33" s="10" t="s">
        <v>82</v>
      </c>
      <c r="C33" s="10" t="s">
        <v>83</v>
      </c>
      <c r="D33" s="11">
        <f>+D34</f>
        <v>0</v>
      </c>
      <c r="E33" s="11">
        <f>+E34</f>
        <v>0</v>
      </c>
      <c r="F33" s="11">
        <f>+F34</f>
        <v>0</v>
      </c>
      <c r="G33" s="11">
        <f>+G34</f>
        <v>0</v>
      </c>
      <c r="H33" s="11">
        <f>+H34</f>
        <v>0</v>
      </c>
      <c r="I33" s="11">
        <f>+I34</f>
        <v>0</v>
      </c>
      <c r="J33" s="11">
        <f>+J34</f>
        <v>0</v>
      </c>
      <c r="K33" s="11">
        <f>I33-J33</f>
        <v>0</v>
      </c>
      <c r="L33" s="11">
        <f>+L34</f>
        <v>5669</v>
      </c>
    </row>
    <row r="34" spans="1:12" s="6" customFormat="1" x14ac:dyDescent="0.25">
      <c r="A34" s="10" t="s">
        <v>84</v>
      </c>
      <c r="B34" s="10" t="s">
        <v>85</v>
      </c>
      <c r="C34" s="10" t="s">
        <v>86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f>I34-J34</f>
        <v>0</v>
      </c>
      <c r="L34" s="11">
        <v>5669</v>
      </c>
    </row>
    <row r="35" spans="1:12" s="6" customFormat="1" ht="22.5" x14ac:dyDescent="0.25">
      <c r="A35" s="10" t="s">
        <v>87</v>
      </c>
      <c r="B35" s="10" t="s">
        <v>88</v>
      </c>
      <c r="C35" s="10" t="s">
        <v>89</v>
      </c>
      <c r="D35" s="11">
        <f>D36</f>
        <v>0</v>
      </c>
      <c r="E35" s="11">
        <f>E36</f>
        <v>0</v>
      </c>
      <c r="F35" s="11">
        <f>F36</f>
        <v>20000</v>
      </c>
      <c r="G35" s="11">
        <f>G36</f>
        <v>20000</v>
      </c>
      <c r="H35" s="11">
        <f>H36</f>
        <v>20000</v>
      </c>
      <c r="I35" s="11">
        <f>I36</f>
        <v>20000</v>
      </c>
      <c r="J35" s="11">
        <f>J36</f>
        <v>10000</v>
      </c>
      <c r="K35" s="11">
        <f>I35-J35</f>
        <v>10000</v>
      </c>
      <c r="L35" s="11">
        <f>L36</f>
        <v>10000</v>
      </c>
    </row>
    <row r="36" spans="1:12" s="6" customFormat="1" x14ac:dyDescent="0.25">
      <c r="A36" s="10" t="s">
        <v>90</v>
      </c>
      <c r="B36" s="10" t="s">
        <v>91</v>
      </c>
      <c r="C36" s="10" t="s">
        <v>92</v>
      </c>
      <c r="D36" s="11">
        <v>0</v>
      </c>
      <c r="E36" s="11">
        <v>0</v>
      </c>
      <c r="F36" s="11">
        <v>20000</v>
      </c>
      <c r="G36" s="11">
        <v>20000</v>
      </c>
      <c r="H36" s="11">
        <v>20000</v>
      </c>
      <c r="I36" s="11">
        <v>20000</v>
      </c>
      <c r="J36" s="11">
        <v>10000</v>
      </c>
      <c r="K36" s="11">
        <f>I36-J36</f>
        <v>10000</v>
      </c>
      <c r="L36" s="11">
        <v>10000</v>
      </c>
    </row>
    <row r="37" spans="1:12" s="6" customFormat="1" x14ac:dyDescent="0.25">
      <c r="A37" s="10" t="s">
        <v>93</v>
      </c>
      <c r="B37" s="10" t="s">
        <v>94</v>
      </c>
      <c r="C37" s="10" t="s">
        <v>95</v>
      </c>
      <c r="D37" s="11">
        <v>0</v>
      </c>
      <c r="E37" s="11">
        <v>0</v>
      </c>
      <c r="F37" s="11">
        <v>18000</v>
      </c>
      <c r="G37" s="11">
        <v>18000</v>
      </c>
      <c r="H37" s="11">
        <v>18000</v>
      </c>
      <c r="I37" s="11">
        <v>18000</v>
      </c>
      <c r="J37" s="11">
        <v>11877</v>
      </c>
      <c r="K37" s="11">
        <f>I37-J37</f>
        <v>6123</v>
      </c>
      <c r="L37" s="11">
        <v>11877</v>
      </c>
    </row>
    <row r="38" spans="1:12" s="6" customFormat="1" x14ac:dyDescent="0.25">
      <c r="A38" s="10" t="s">
        <v>96</v>
      </c>
      <c r="B38" s="10" t="s">
        <v>97</v>
      </c>
      <c r="C38" s="10" t="s">
        <v>98</v>
      </c>
      <c r="D38" s="11">
        <v>0</v>
      </c>
      <c r="E38" s="11">
        <v>0</v>
      </c>
      <c r="F38" s="11">
        <v>40000</v>
      </c>
      <c r="G38" s="11">
        <v>40000</v>
      </c>
      <c r="H38" s="11">
        <v>40000</v>
      </c>
      <c r="I38" s="11">
        <v>40000</v>
      </c>
      <c r="J38" s="11">
        <v>38700</v>
      </c>
      <c r="K38" s="11">
        <f>I38-J38</f>
        <v>1300</v>
      </c>
      <c r="L38" s="11">
        <v>35400</v>
      </c>
    </row>
    <row r="39" spans="1:12" s="6" customFormat="1" x14ac:dyDescent="0.25">
      <c r="A39" s="10" t="s">
        <v>99</v>
      </c>
      <c r="B39" s="10" t="s">
        <v>100</v>
      </c>
      <c r="C39" s="10" t="s">
        <v>101</v>
      </c>
      <c r="D39" s="11">
        <v>0</v>
      </c>
      <c r="E39" s="11">
        <v>0</v>
      </c>
      <c r="F39" s="11">
        <v>30000</v>
      </c>
      <c r="G39" s="11">
        <v>38000</v>
      </c>
      <c r="H39" s="11">
        <v>38000</v>
      </c>
      <c r="I39" s="11">
        <v>38000</v>
      </c>
      <c r="J39" s="11">
        <v>30000</v>
      </c>
      <c r="K39" s="11">
        <f>I39-J39</f>
        <v>8000</v>
      </c>
      <c r="L39" s="11">
        <v>30000</v>
      </c>
    </row>
    <row r="40" spans="1:12" s="6" customFormat="1" ht="33" x14ac:dyDescent="0.25">
      <c r="A40" s="10" t="s">
        <v>102</v>
      </c>
      <c r="B40" s="10" t="s">
        <v>103</v>
      </c>
      <c r="C40" s="10" t="s">
        <v>104</v>
      </c>
      <c r="D40" s="11">
        <f>+D41</f>
        <v>0</v>
      </c>
      <c r="E40" s="11">
        <f>+E41</f>
        <v>0</v>
      </c>
      <c r="F40" s="11">
        <f>+F41</f>
        <v>120000</v>
      </c>
      <c r="G40" s="11">
        <f>+G41</f>
        <v>116000</v>
      </c>
      <c r="H40" s="11">
        <f>+H41</f>
        <v>116000</v>
      </c>
      <c r="I40" s="11">
        <f>+I41</f>
        <v>116000</v>
      </c>
      <c r="J40" s="11">
        <f>+J41</f>
        <v>62367</v>
      </c>
      <c r="K40" s="11">
        <f>I40-J40</f>
        <v>53633</v>
      </c>
      <c r="L40" s="11">
        <f>+L41</f>
        <v>61137</v>
      </c>
    </row>
    <row r="41" spans="1:12" s="6" customFormat="1" x14ac:dyDescent="0.25">
      <c r="A41" s="10" t="s">
        <v>105</v>
      </c>
      <c r="B41" s="10" t="s">
        <v>106</v>
      </c>
      <c r="C41" s="10" t="s">
        <v>107</v>
      </c>
      <c r="D41" s="11">
        <v>0</v>
      </c>
      <c r="E41" s="11">
        <v>0</v>
      </c>
      <c r="F41" s="11">
        <v>120000</v>
      </c>
      <c r="G41" s="11">
        <v>116000</v>
      </c>
      <c r="H41" s="11">
        <v>116000</v>
      </c>
      <c r="I41" s="11">
        <v>116000</v>
      </c>
      <c r="J41" s="11">
        <v>62367</v>
      </c>
      <c r="K41" s="11">
        <f>I41-J41</f>
        <v>53633</v>
      </c>
      <c r="L41" s="11">
        <v>61137</v>
      </c>
    </row>
    <row r="42" spans="1:12" s="6" customFormat="1" ht="43.5" x14ac:dyDescent="0.25">
      <c r="A42" s="10" t="s">
        <v>108</v>
      </c>
      <c r="B42" s="10" t="s">
        <v>109</v>
      </c>
      <c r="C42" s="10" t="s">
        <v>110</v>
      </c>
      <c r="D42" s="11">
        <f>+D43</f>
        <v>0</v>
      </c>
      <c r="E42" s="11">
        <f>+E43</f>
        <v>0</v>
      </c>
      <c r="F42" s="11">
        <f>+F43</f>
        <v>8000</v>
      </c>
      <c r="G42" s="11">
        <f>+G43</f>
        <v>8000</v>
      </c>
      <c r="H42" s="11">
        <f>+H43</f>
        <v>8000</v>
      </c>
      <c r="I42" s="11">
        <f>+I43</f>
        <v>8000</v>
      </c>
      <c r="J42" s="11">
        <f>+J43</f>
        <v>1450</v>
      </c>
      <c r="K42" s="11">
        <f>I42-J42</f>
        <v>6550</v>
      </c>
      <c r="L42" s="11">
        <f>+L43</f>
        <v>1450</v>
      </c>
    </row>
    <row r="43" spans="1:12" s="6" customFormat="1" x14ac:dyDescent="0.25">
      <c r="A43" s="10" t="s">
        <v>111</v>
      </c>
      <c r="B43" s="10" t="s">
        <v>112</v>
      </c>
      <c r="C43" s="10" t="s">
        <v>113</v>
      </c>
      <c r="D43" s="11">
        <v>0</v>
      </c>
      <c r="E43" s="11">
        <v>0</v>
      </c>
      <c r="F43" s="11">
        <v>8000</v>
      </c>
      <c r="G43" s="11">
        <v>8000</v>
      </c>
      <c r="H43" s="11">
        <v>8000</v>
      </c>
      <c r="I43" s="11">
        <v>8000</v>
      </c>
      <c r="J43" s="11">
        <v>1450</v>
      </c>
      <c r="K43" s="11">
        <f>I43-J43</f>
        <v>6550</v>
      </c>
      <c r="L43" s="11">
        <v>1450</v>
      </c>
    </row>
    <row r="44" spans="1:12" s="6" customFormat="1" ht="22.5" x14ac:dyDescent="0.25">
      <c r="A44" s="10" t="s">
        <v>114</v>
      </c>
      <c r="B44" s="10" t="s">
        <v>115</v>
      </c>
      <c r="C44" s="10" t="s">
        <v>116</v>
      </c>
      <c r="D44" s="11">
        <f>+D47+D48</f>
        <v>160000</v>
      </c>
      <c r="E44" s="11">
        <f>+E47+E48</f>
        <v>78000</v>
      </c>
      <c r="F44" s="11">
        <f>+F47+F48</f>
        <v>166000</v>
      </c>
      <c r="G44" s="11">
        <f>+G47+G48</f>
        <v>90000</v>
      </c>
      <c r="H44" s="11">
        <f>+H47+H48</f>
        <v>90000</v>
      </c>
      <c r="I44" s="11">
        <f>+I47+I48</f>
        <v>90000</v>
      </c>
      <c r="J44" s="11">
        <f>+J47+J48</f>
        <v>83099</v>
      </c>
      <c r="K44" s="11">
        <f>I44-J44</f>
        <v>6901</v>
      </c>
      <c r="L44" s="11">
        <f>+L47+L48</f>
        <v>174454</v>
      </c>
    </row>
    <row r="45" spans="1:12" s="6" customFormat="1" ht="22.5" x14ac:dyDescent="0.25">
      <c r="A45" s="10" t="s">
        <v>117</v>
      </c>
      <c r="B45" s="10" t="s">
        <v>118</v>
      </c>
      <c r="C45" s="10" t="s">
        <v>119</v>
      </c>
      <c r="D45" s="11">
        <f>+D47</f>
        <v>0</v>
      </c>
      <c r="E45" s="11">
        <f>+E47</f>
        <v>0</v>
      </c>
      <c r="F45" s="11">
        <f>+F47</f>
        <v>6000</v>
      </c>
      <c r="G45" s="11">
        <f>+G47</f>
        <v>12000</v>
      </c>
      <c r="H45" s="11">
        <f>+H47</f>
        <v>12000</v>
      </c>
      <c r="I45" s="11">
        <f>+I47</f>
        <v>12000</v>
      </c>
      <c r="J45" s="11">
        <f>+J47</f>
        <v>12000</v>
      </c>
      <c r="K45" s="11">
        <f>I45-J45</f>
        <v>0</v>
      </c>
      <c r="L45" s="11">
        <f>+L47</f>
        <v>12000</v>
      </c>
    </row>
    <row r="46" spans="1:12" s="6" customFormat="1" ht="75" x14ac:dyDescent="0.25">
      <c r="A46" s="10" t="s">
        <v>120</v>
      </c>
      <c r="B46" s="10" t="s">
        <v>121</v>
      </c>
      <c r="C46" s="10" t="s">
        <v>122</v>
      </c>
      <c r="D46" s="11">
        <f>+D47</f>
        <v>0</v>
      </c>
      <c r="E46" s="11">
        <f>+E47</f>
        <v>0</v>
      </c>
      <c r="F46" s="11">
        <f>+F47</f>
        <v>6000</v>
      </c>
      <c r="G46" s="11">
        <f>+G47</f>
        <v>12000</v>
      </c>
      <c r="H46" s="11">
        <f>+H47</f>
        <v>12000</v>
      </c>
      <c r="I46" s="11">
        <f>+I47</f>
        <v>12000</v>
      </c>
      <c r="J46" s="11">
        <f>+J47</f>
        <v>12000</v>
      </c>
      <c r="K46" s="11">
        <f>I46-J46</f>
        <v>0</v>
      </c>
      <c r="L46" s="11">
        <f>+L47</f>
        <v>12000</v>
      </c>
    </row>
    <row r="47" spans="1:12" s="6" customFormat="1" ht="22.5" x14ac:dyDescent="0.25">
      <c r="A47" s="10" t="s">
        <v>123</v>
      </c>
      <c r="B47" s="10" t="s">
        <v>124</v>
      </c>
      <c r="C47" s="10" t="s">
        <v>125</v>
      </c>
      <c r="D47" s="11">
        <v>0</v>
      </c>
      <c r="E47" s="11">
        <v>0</v>
      </c>
      <c r="F47" s="11">
        <v>6000</v>
      </c>
      <c r="G47" s="11">
        <v>12000</v>
      </c>
      <c r="H47" s="11">
        <v>12000</v>
      </c>
      <c r="I47" s="11">
        <v>12000</v>
      </c>
      <c r="J47" s="11">
        <v>12000</v>
      </c>
      <c r="K47" s="11">
        <f>I47-J47</f>
        <v>0</v>
      </c>
      <c r="L47" s="11">
        <v>12000</v>
      </c>
    </row>
    <row r="48" spans="1:12" s="6" customFormat="1" x14ac:dyDescent="0.25">
      <c r="A48" s="10" t="s">
        <v>126</v>
      </c>
      <c r="B48" s="10" t="s">
        <v>127</v>
      </c>
      <c r="C48" s="10" t="s">
        <v>87</v>
      </c>
      <c r="D48" s="11">
        <f>D49</f>
        <v>160000</v>
      </c>
      <c r="E48" s="11">
        <f>E49</f>
        <v>78000</v>
      </c>
      <c r="F48" s="11">
        <f>F49</f>
        <v>160000</v>
      </c>
      <c r="G48" s="11">
        <f>G49</f>
        <v>78000</v>
      </c>
      <c r="H48" s="11">
        <f>H49</f>
        <v>78000</v>
      </c>
      <c r="I48" s="11">
        <f>I49</f>
        <v>78000</v>
      </c>
      <c r="J48" s="11">
        <f>J49</f>
        <v>71099</v>
      </c>
      <c r="K48" s="11">
        <f>I48-J48</f>
        <v>6901</v>
      </c>
      <c r="L48" s="11">
        <f>L49</f>
        <v>162454</v>
      </c>
    </row>
    <row r="49" spans="1:12" s="6" customFormat="1" ht="22.5" x14ac:dyDescent="0.25">
      <c r="A49" s="10" t="s">
        <v>128</v>
      </c>
      <c r="B49" s="10" t="s">
        <v>129</v>
      </c>
      <c r="C49" s="10" t="s">
        <v>90</v>
      </c>
      <c r="D49" s="11">
        <f>D50</f>
        <v>160000</v>
      </c>
      <c r="E49" s="11">
        <f>E50</f>
        <v>78000</v>
      </c>
      <c r="F49" s="11">
        <f>F50</f>
        <v>160000</v>
      </c>
      <c r="G49" s="11">
        <f>G50</f>
        <v>78000</v>
      </c>
      <c r="H49" s="11">
        <f>H50</f>
        <v>78000</v>
      </c>
      <c r="I49" s="11">
        <f>I50</f>
        <v>78000</v>
      </c>
      <c r="J49" s="11">
        <f>J50</f>
        <v>71099</v>
      </c>
      <c r="K49" s="11">
        <f>I49-J49</f>
        <v>6901</v>
      </c>
      <c r="L49" s="11">
        <f>L50</f>
        <v>162454</v>
      </c>
    </row>
    <row r="50" spans="1:12" s="6" customFormat="1" x14ac:dyDescent="0.25">
      <c r="A50" s="10" t="s">
        <v>130</v>
      </c>
      <c r="B50" s="10" t="s">
        <v>131</v>
      </c>
      <c r="C50" s="10" t="s">
        <v>132</v>
      </c>
      <c r="D50" s="11">
        <f>+D51+D52</f>
        <v>160000</v>
      </c>
      <c r="E50" s="11">
        <f>+E51+E52</f>
        <v>78000</v>
      </c>
      <c r="F50" s="11">
        <f>+F51+F52</f>
        <v>160000</v>
      </c>
      <c r="G50" s="11">
        <f>+G51+G52</f>
        <v>78000</v>
      </c>
      <c r="H50" s="11">
        <f>+H51+H52</f>
        <v>78000</v>
      </c>
      <c r="I50" s="11">
        <f>+I51+I52</f>
        <v>78000</v>
      </c>
      <c r="J50" s="11">
        <f>+J51+J52</f>
        <v>71099</v>
      </c>
      <c r="K50" s="11">
        <f>I50-J50</f>
        <v>6901</v>
      </c>
      <c r="L50" s="11">
        <f>+L51+L52</f>
        <v>162454</v>
      </c>
    </row>
    <row r="51" spans="1:12" s="6" customFormat="1" x14ac:dyDescent="0.25">
      <c r="A51" s="10" t="s">
        <v>133</v>
      </c>
      <c r="B51" s="10" t="s">
        <v>134</v>
      </c>
      <c r="C51" s="10" t="s">
        <v>135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f>I51-J51</f>
        <v>0</v>
      </c>
      <c r="L51" s="11">
        <v>95859</v>
      </c>
    </row>
    <row r="52" spans="1:12" s="6" customFormat="1" x14ac:dyDescent="0.25">
      <c r="A52" s="10" t="s">
        <v>136</v>
      </c>
      <c r="B52" s="10" t="s">
        <v>137</v>
      </c>
      <c r="C52" s="10" t="s">
        <v>138</v>
      </c>
      <c r="D52" s="11">
        <v>160000</v>
      </c>
      <c r="E52" s="11">
        <v>78000</v>
      </c>
      <c r="F52" s="11">
        <v>160000</v>
      </c>
      <c r="G52" s="11">
        <v>78000</v>
      </c>
      <c r="H52" s="11">
        <v>78000</v>
      </c>
      <c r="I52" s="11">
        <v>78000</v>
      </c>
      <c r="J52" s="11">
        <v>71099</v>
      </c>
      <c r="K52" s="11">
        <f>I52-J52</f>
        <v>6901</v>
      </c>
      <c r="L52" s="11">
        <v>66595</v>
      </c>
    </row>
    <row r="53" spans="1:12" s="6" customFormat="1" x14ac:dyDescent="0.25">
      <c r="A53" s="8"/>
      <c r="B53" s="8"/>
      <c r="C53" s="8"/>
      <c r="D53" s="9"/>
      <c r="E53" s="9"/>
      <c r="F53" s="9"/>
      <c r="G53" s="9"/>
      <c r="H53" s="9"/>
      <c r="I53" s="9"/>
      <c r="J53" s="9"/>
      <c r="K53" s="9"/>
      <c r="L53" s="9"/>
    </row>
    <row r="54" spans="1:12" x14ac:dyDescent="0.25">
      <c r="A54" s="13" t="s">
        <v>139</v>
      </c>
      <c r="B54" s="13"/>
      <c r="C54" s="13"/>
      <c r="D54" s="13"/>
      <c r="E54" s="13" t="s">
        <v>141</v>
      </c>
      <c r="F54" s="13"/>
      <c r="G54" s="13"/>
      <c r="H54" s="13"/>
      <c r="I54" s="13" t="s">
        <v>142</v>
      </c>
      <c r="J54" s="13"/>
      <c r="K54" s="13"/>
      <c r="L54" s="13"/>
    </row>
    <row r="55" spans="1:12" x14ac:dyDescent="0.25">
      <c r="A55" s="3" t="s">
        <v>140</v>
      </c>
      <c r="B55" s="3"/>
      <c r="C55" s="3"/>
      <c r="D55" s="3"/>
      <c r="E55" s="3" t="s">
        <v>141</v>
      </c>
      <c r="F55" s="3"/>
      <c r="G55" s="3"/>
      <c r="H55" s="3"/>
      <c r="I55" s="3" t="s">
        <v>143</v>
      </c>
      <c r="J55" s="3"/>
      <c r="K55" s="3"/>
      <c r="L55" s="3"/>
    </row>
    <row r="107" spans="1:20" x14ac:dyDescent="0.25">
      <c r="A107" s="12"/>
      <c r="B107" s="12"/>
      <c r="C107" s="12"/>
      <c r="D107" s="12"/>
      <c r="I107" s="12"/>
      <c r="J107" s="12"/>
      <c r="K107" s="12"/>
      <c r="L107" s="12"/>
      <c r="Q107" s="12"/>
      <c r="R107" s="12"/>
      <c r="S107" s="12"/>
      <c r="T107" s="12"/>
    </row>
  </sheetData>
  <mergeCells count="24">
    <mergeCell ref="K6:K10"/>
    <mergeCell ref="L6:L10"/>
    <mergeCell ref="A54:D54"/>
    <mergeCell ref="A55:D55"/>
    <mergeCell ref="E54:H54"/>
    <mergeCell ref="E55:H55"/>
    <mergeCell ref="I54:L54"/>
    <mergeCell ref="I55:L55"/>
    <mergeCell ref="F6:G6"/>
    <mergeCell ref="F7:F10"/>
    <mergeCell ref="G7:G10"/>
    <mergeCell ref="H6:H10"/>
    <mergeCell ref="I6:I10"/>
    <mergeCell ref="J6:J10"/>
    <mergeCell ref="A1:L1"/>
    <mergeCell ref="A2:L2"/>
    <mergeCell ref="A3:L3"/>
    <mergeCell ref="A4:L4"/>
    <mergeCell ref="A6:B10"/>
    <mergeCell ref="A11:B11"/>
    <mergeCell ref="C6:C10"/>
    <mergeCell ref="D6:E6"/>
    <mergeCell ref="D7:D10"/>
    <mergeCell ref="E7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Dimitrie Cantemir</dc:creator>
  <cp:lastModifiedBy>Dimitrie Cantemir</cp:lastModifiedBy>
  <dcterms:created xsi:type="dcterms:W3CDTF">2026-03-24T10:23:39Z</dcterms:created>
  <dcterms:modified xsi:type="dcterms:W3CDTF">2026-03-24T10:23:41Z</dcterms:modified>
</cp:coreProperties>
</file>