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9C645183-4456-40EF-8E50-0A47C2F3D6E9}" xr6:coauthVersionLast="47" xr6:coauthVersionMax="47" xr10:uidLastSave="{00000000-0000-0000-0000-000000000000}"/>
  <bookViews>
    <workbookView xWindow="-120" yWindow="-120" windowWidth="29040" windowHeight="15720" activeTab="2" xr2:uid="{134ECA44-41AC-4DF1-A36C-8577EAA9384F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H12" i="3" s="1"/>
  <c r="I13" i="3"/>
  <c r="I12" i="3" s="1"/>
  <c r="J13" i="3"/>
  <c r="J12" i="3" s="1"/>
  <c r="H14" i="3"/>
  <c r="I14" i="3"/>
  <c r="J14" i="3"/>
  <c r="D15" i="3"/>
  <c r="D14" i="3" s="1"/>
  <c r="D13" i="3" s="1"/>
  <c r="D12" i="3" s="1"/>
  <c r="E15" i="3"/>
  <c r="E14" i="3" s="1"/>
  <c r="E13" i="3" s="1"/>
  <c r="E12" i="3" s="1"/>
  <c r="G15" i="3"/>
  <c r="F15" i="3" s="1"/>
  <c r="K15" i="3" s="1"/>
  <c r="H15" i="3"/>
  <c r="I15" i="3"/>
  <c r="J15" i="3"/>
  <c r="F16" i="3"/>
  <c r="K16" i="3" s="1"/>
  <c r="D17" i="3"/>
  <c r="E17" i="3"/>
  <c r="G17" i="3"/>
  <c r="F17" i="3" s="1"/>
  <c r="K17" i="3" s="1"/>
  <c r="H17" i="3"/>
  <c r="I17" i="3"/>
  <c r="D18" i="3"/>
  <c r="E18" i="3"/>
  <c r="G18" i="3"/>
  <c r="H18" i="3"/>
  <c r="F18" i="3" s="1"/>
  <c r="K18" i="3" s="1"/>
  <c r="I18" i="3"/>
  <c r="J18" i="3"/>
  <c r="J17" i="3" s="1"/>
  <c r="F19" i="3"/>
  <c r="K19" i="3"/>
  <c r="D22" i="3"/>
  <c r="E22" i="3"/>
  <c r="G22" i="3"/>
  <c r="F22" i="3" s="1"/>
  <c r="K22" i="3" s="1"/>
  <c r="H22" i="3"/>
  <c r="I22" i="3"/>
  <c r="J22" i="3"/>
  <c r="F23" i="3"/>
  <c r="K23" i="3" s="1"/>
  <c r="D24" i="3"/>
  <c r="E24" i="3"/>
  <c r="G24" i="3"/>
  <c r="F24" i="3" s="1"/>
  <c r="K24" i="3" s="1"/>
  <c r="H24" i="3"/>
  <c r="I24" i="3"/>
  <c r="J24" i="3"/>
  <c r="F25" i="3"/>
  <c r="K25" i="3"/>
  <c r="F26" i="3"/>
  <c r="K26" i="3" s="1"/>
  <c r="D27" i="3"/>
  <c r="E27" i="3"/>
  <c r="G27" i="3"/>
  <c r="F27" i="3" s="1"/>
  <c r="K27" i="3" s="1"/>
  <c r="H27" i="3"/>
  <c r="I27" i="3"/>
  <c r="J27" i="3"/>
  <c r="F28" i="3"/>
  <c r="K28" i="3"/>
  <c r="F29" i="3"/>
  <c r="K29" i="3" s="1"/>
  <c r="F31" i="3"/>
  <c r="K31" i="3"/>
  <c r="F32" i="3"/>
  <c r="K32" i="3" s="1"/>
  <c r="D33" i="3"/>
  <c r="D30" i="3" s="1"/>
  <c r="D21" i="3" s="1"/>
  <c r="D20" i="3" s="1"/>
  <c r="E33" i="3"/>
  <c r="E30" i="3" s="1"/>
  <c r="E21" i="3" s="1"/>
  <c r="E20" i="3" s="1"/>
  <c r="G33" i="3"/>
  <c r="F33" i="3" s="1"/>
  <c r="K33" i="3" s="1"/>
  <c r="H33" i="3"/>
  <c r="H30" i="3" s="1"/>
  <c r="I33" i="3"/>
  <c r="I30" i="3" s="1"/>
  <c r="J33" i="3"/>
  <c r="J30" i="3" s="1"/>
  <c r="F34" i="3"/>
  <c r="K34" i="3"/>
  <c r="F35" i="3"/>
  <c r="K35" i="3" s="1"/>
  <c r="G36" i="3"/>
  <c r="F36" i="3" s="1"/>
  <c r="K36" i="3" s="1"/>
  <c r="H36" i="3"/>
  <c r="I36" i="3"/>
  <c r="J36" i="3"/>
  <c r="D37" i="3"/>
  <c r="D36" i="3" s="1"/>
  <c r="E37" i="3"/>
  <c r="E36" i="3" s="1"/>
  <c r="F37" i="3"/>
  <c r="G37" i="3"/>
  <c r="H37" i="3"/>
  <c r="I37" i="3"/>
  <c r="J37" i="3"/>
  <c r="K37" i="3"/>
  <c r="F38" i="3"/>
  <c r="K38" i="3"/>
  <c r="F39" i="3"/>
  <c r="K39" i="3"/>
  <c r="E15" i="2"/>
  <c r="E14" i="2" s="1"/>
  <c r="G15" i="2"/>
  <c r="G14" i="2" s="1"/>
  <c r="J15" i="2"/>
  <c r="J14" i="2" s="1"/>
  <c r="J13" i="2" s="1"/>
  <c r="D16" i="2"/>
  <c r="E16" i="2"/>
  <c r="G16" i="2"/>
  <c r="F16" i="2" s="1"/>
  <c r="K16" i="2" s="1"/>
  <c r="H16" i="2"/>
  <c r="H15" i="2" s="1"/>
  <c r="H14" i="2" s="1"/>
  <c r="H13" i="2" s="1"/>
  <c r="I16" i="2"/>
  <c r="I15" i="2" s="1"/>
  <c r="I14" i="2" s="1"/>
  <c r="J16" i="2"/>
  <c r="F17" i="2"/>
  <c r="K17" i="2"/>
  <c r="D18" i="2"/>
  <c r="D15" i="2" s="1"/>
  <c r="D14" i="2" s="1"/>
  <c r="E18" i="2"/>
  <c r="G18" i="2"/>
  <c r="F18" i="2" s="1"/>
  <c r="K18" i="2" s="1"/>
  <c r="H18" i="2"/>
  <c r="I18" i="2"/>
  <c r="J18" i="2"/>
  <c r="F19" i="2"/>
  <c r="K19" i="2"/>
  <c r="F20" i="2"/>
  <c r="K20" i="2"/>
  <c r="F21" i="2"/>
  <c r="K21" i="2" s="1"/>
  <c r="H22" i="2"/>
  <c r="H23" i="2"/>
  <c r="D24" i="2"/>
  <c r="D23" i="2" s="1"/>
  <c r="D22" i="2" s="1"/>
  <c r="E24" i="2"/>
  <c r="E23" i="2" s="1"/>
  <c r="E22" i="2" s="1"/>
  <c r="G24" i="2"/>
  <c r="G23" i="2" s="1"/>
  <c r="H24" i="2"/>
  <c r="I24" i="2"/>
  <c r="I23" i="2" s="1"/>
  <c r="I22" i="2" s="1"/>
  <c r="J24" i="2"/>
  <c r="J23" i="2" s="1"/>
  <c r="J22" i="2" s="1"/>
  <c r="F25" i="2"/>
  <c r="K25" i="2"/>
  <c r="F26" i="2"/>
  <c r="K26" i="2"/>
  <c r="D27" i="2"/>
  <c r="E27" i="2"/>
  <c r="G27" i="2"/>
  <c r="F27" i="2" s="1"/>
  <c r="K27" i="2" s="1"/>
  <c r="H27" i="2"/>
  <c r="I27" i="2"/>
  <c r="J27" i="2"/>
  <c r="F28" i="2"/>
  <c r="K28" i="2"/>
  <c r="F29" i="2"/>
  <c r="K29" i="2"/>
  <c r="F30" i="2"/>
  <c r="K30" i="2"/>
  <c r="F31" i="2"/>
  <c r="K31" i="2"/>
  <c r="F32" i="2"/>
  <c r="K32" i="2"/>
  <c r="D34" i="2"/>
  <c r="E34" i="2"/>
  <c r="E33" i="2" s="1"/>
  <c r="G34" i="2"/>
  <c r="F34" i="2" s="1"/>
  <c r="K34" i="2" s="1"/>
  <c r="H34" i="2"/>
  <c r="H33" i="2" s="1"/>
  <c r="I34" i="2"/>
  <c r="J34" i="2"/>
  <c r="F35" i="2"/>
  <c r="K35" i="2"/>
  <c r="F36" i="2"/>
  <c r="K36" i="2"/>
  <c r="F37" i="2"/>
  <c r="K37" i="2"/>
  <c r="H38" i="2"/>
  <c r="D39" i="2"/>
  <c r="D38" i="2" s="1"/>
  <c r="D33" i="2" s="1"/>
  <c r="E39" i="2"/>
  <c r="E38" i="2" s="1"/>
  <c r="G39" i="2"/>
  <c r="G38" i="2" s="1"/>
  <c r="F38" i="2" s="1"/>
  <c r="H39" i="2"/>
  <c r="I39" i="2"/>
  <c r="I38" i="2" s="1"/>
  <c r="I33" i="2" s="1"/>
  <c r="J39" i="2"/>
  <c r="J38" i="2" s="1"/>
  <c r="J33" i="2" s="1"/>
  <c r="F40" i="2"/>
  <c r="K40" i="2"/>
  <c r="F41" i="2"/>
  <c r="K41" i="2"/>
  <c r="F42" i="2"/>
  <c r="K42" i="2"/>
  <c r="I44" i="2"/>
  <c r="I43" i="2" s="1"/>
  <c r="D45" i="2"/>
  <c r="D44" i="2" s="1"/>
  <c r="I45" i="2"/>
  <c r="J45" i="2"/>
  <c r="J44" i="2" s="1"/>
  <c r="D46" i="2"/>
  <c r="E46" i="2"/>
  <c r="E45" i="2" s="1"/>
  <c r="E44" i="2" s="1"/>
  <c r="E43" i="2" s="1"/>
  <c r="G46" i="2"/>
  <c r="F46" i="2" s="1"/>
  <c r="K46" i="2" s="1"/>
  <c r="H46" i="2"/>
  <c r="H45" i="2" s="1"/>
  <c r="H44" i="2" s="1"/>
  <c r="I46" i="2"/>
  <c r="J46" i="2"/>
  <c r="F47" i="2"/>
  <c r="K47" i="2"/>
  <c r="E48" i="2"/>
  <c r="G48" i="2"/>
  <c r="D49" i="2"/>
  <c r="E49" i="2"/>
  <c r="G49" i="2"/>
  <c r="F49" i="2" s="1"/>
  <c r="K49" i="2" s="1"/>
  <c r="H49" i="2"/>
  <c r="H48" i="2" s="1"/>
  <c r="I49" i="2"/>
  <c r="I48" i="2" s="1"/>
  <c r="J49" i="2"/>
  <c r="F50" i="2"/>
  <c r="K50" i="2"/>
  <c r="F51" i="2"/>
  <c r="K51" i="2" s="1"/>
  <c r="F52" i="2"/>
  <c r="K52" i="2"/>
  <c r="E53" i="2"/>
  <c r="G53" i="2"/>
  <c r="F53" i="2" s="1"/>
  <c r="H53" i="2"/>
  <c r="I53" i="2"/>
  <c r="D54" i="2"/>
  <c r="D53" i="2" s="1"/>
  <c r="D48" i="2" s="1"/>
  <c r="E54" i="2"/>
  <c r="G54" i="2"/>
  <c r="F54" i="2" s="1"/>
  <c r="K54" i="2" s="1"/>
  <c r="H54" i="2"/>
  <c r="I54" i="2"/>
  <c r="J54" i="2"/>
  <c r="J53" i="2" s="1"/>
  <c r="J48" i="2" s="1"/>
  <c r="F55" i="2"/>
  <c r="K55" i="2"/>
  <c r="D56" i="2"/>
  <c r="E56" i="2"/>
  <c r="F56" i="2"/>
  <c r="K56" i="2" s="1"/>
  <c r="G56" i="2"/>
  <c r="H56" i="2"/>
  <c r="I56" i="2"/>
  <c r="J56" i="2"/>
  <c r="F57" i="2"/>
  <c r="K57" i="2"/>
  <c r="F58" i="2"/>
  <c r="K58" i="2"/>
  <c r="D59" i="2"/>
  <c r="E59" i="2"/>
  <c r="F59" i="2"/>
  <c r="K59" i="2" s="1"/>
  <c r="G59" i="2"/>
  <c r="H59" i="2"/>
  <c r="I59" i="2"/>
  <c r="J59" i="2"/>
  <c r="F60" i="2"/>
  <c r="K60" i="2"/>
  <c r="E61" i="2"/>
  <c r="H61" i="2"/>
  <c r="E62" i="2"/>
  <c r="G62" i="2"/>
  <c r="G61" i="2" s="1"/>
  <c r="F61" i="2" s="1"/>
  <c r="K61" i="2" s="1"/>
  <c r="H62" i="2"/>
  <c r="I62" i="2"/>
  <c r="I61" i="2" s="1"/>
  <c r="D63" i="2"/>
  <c r="D62" i="2" s="1"/>
  <c r="D61" i="2" s="1"/>
  <c r="E63" i="2"/>
  <c r="G63" i="2"/>
  <c r="F63" i="2" s="1"/>
  <c r="K63" i="2" s="1"/>
  <c r="H63" i="2"/>
  <c r="I63" i="2"/>
  <c r="J63" i="2"/>
  <c r="J62" i="2" s="1"/>
  <c r="J61" i="2" s="1"/>
  <c r="F64" i="2"/>
  <c r="K64" i="2"/>
  <c r="F65" i="2"/>
  <c r="K65" i="2"/>
  <c r="D66" i="2"/>
  <c r="E66" i="2"/>
  <c r="G66" i="2"/>
  <c r="F66" i="2" s="1"/>
  <c r="K66" i="2" s="1"/>
  <c r="H66" i="2"/>
  <c r="I66" i="2"/>
  <c r="J66" i="2"/>
  <c r="F67" i="2"/>
  <c r="K67" i="2"/>
  <c r="G15" i="1"/>
  <c r="G16" i="1"/>
  <c r="F16" i="1" s="1"/>
  <c r="K16" i="1" s="1"/>
  <c r="H16" i="1"/>
  <c r="H15" i="1" s="1"/>
  <c r="I16" i="1"/>
  <c r="I15" i="1" s="1"/>
  <c r="J16" i="1"/>
  <c r="J15" i="1" s="1"/>
  <c r="D17" i="1"/>
  <c r="E17" i="1"/>
  <c r="G17" i="1"/>
  <c r="H17" i="1"/>
  <c r="F17" i="1" s="1"/>
  <c r="K17" i="1" s="1"/>
  <c r="I17" i="1"/>
  <c r="J17" i="1"/>
  <c r="F18" i="1"/>
  <c r="K18" i="1" s="1"/>
  <c r="D19" i="1"/>
  <c r="D16" i="1" s="1"/>
  <c r="D15" i="1" s="1"/>
  <c r="E19" i="1"/>
  <c r="E16" i="1" s="1"/>
  <c r="E15" i="1" s="1"/>
  <c r="E14" i="1" s="1"/>
  <c r="G19" i="1"/>
  <c r="F19" i="1" s="1"/>
  <c r="K19" i="1" s="1"/>
  <c r="H19" i="1"/>
  <c r="I19" i="1"/>
  <c r="J19" i="1"/>
  <c r="F20" i="1"/>
  <c r="K20" i="1"/>
  <c r="F21" i="1"/>
  <c r="K21" i="1" s="1"/>
  <c r="F22" i="1"/>
  <c r="K22" i="1"/>
  <c r="D24" i="1"/>
  <c r="D23" i="1" s="1"/>
  <c r="E24" i="1"/>
  <c r="E23" i="1" s="1"/>
  <c r="G24" i="1"/>
  <c r="G23" i="1" s="1"/>
  <c r="D25" i="1"/>
  <c r="E25" i="1"/>
  <c r="G25" i="1"/>
  <c r="F25" i="1" s="1"/>
  <c r="K25" i="1" s="1"/>
  <c r="H25" i="1"/>
  <c r="H24" i="1" s="1"/>
  <c r="H23" i="1" s="1"/>
  <c r="I25" i="1"/>
  <c r="I24" i="1" s="1"/>
  <c r="I23" i="1" s="1"/>
  <c r="J25" i="1"/>
  <c r="J24" i="1" s="1"/>
  <c r="J23" i="1" s="1"/>
  <c r="F26" i="1"/>
  <c r="K26" i="1"/>
  <c r="F27" i="1"/>
  <c r="K27" i="1" s="1"/>
  <c r="D28" i="1"/>
  <c r="E28" i="1"/>
  <c r="G28" i="1"/>
  <c r="F28" i="1" s="1"/>
  <c r="K28" i="1" s="1"/>
  <c r="H28" i="1"/>
  <c r="I28" i="1"/>
  <c r="J28" i="1"/>
  <c r="F29" i="1"/>
  <c r="K29" i="1"/>
  <c r="F30" i="1"/>
  <c r="K30" i="1" s="1"/>
  <c r="F31" i="1"/>
  <c r="K31" i="1"/>
  <c r="F32" i="1"/>
  <c r="K32" i="1"/>
  <c r="F33" i="1"/>
  <c r="K33" i="1" s="1"/>
  <c r="E34" i="1"/>
  <c r="D35" i="1"/>
  <c r="E35" i="1"/>
  <c r="F35" i="1"/>
  <c r="K35" i="1" s="1"/>
  <c r="G35" i="1"/>
  <c r="G34" i="1" s="1"/>
  <c r="H35" i="1"/>
  <c r="I35" i="1"/>
  <c r="I34" i="1" s="1"/>
  <c r="J35" i="1"/>
  <c r="F36" i="1"/>
  <c r="K36" i="1" s="1"/>
  <c r="F37" i="1"/>
  <c r="K37" i="1"/>
  <c r="F38" i="1"/>
  <c r="K38" i="1"/>
  <c r="D39" i="1"/>
  <c r="D34" i="1" s="1"/>
  <c r="E39" i="1"/>
  <c r="G39" i="1"/>
  <c r="D40" i="1"/>
  <c r="E40" i="1"/>
  <c r="G40" i="1"/>
  <c r="F40" i="1" s="1"/>
  <c r="K40" i="1" s="1"/>
  <c r="H40" i="1"/>
  <c r="H39" i="1" s="1"/>
  <c r="I40" i="1"/>
  <c r="I39" i="1" s="1"/>
  <c r="J40" i="1"/>
  <c r="J39" i="1" s="1"/>
  <c r="J34" i="1" s="1"/>
  <c r="F41" i="1"/>
  <c r="K41" i="1"/>
  <c r="F42" i="1"/>
  <c r="K42" i="1" s="1"/>
  <c r="F43" i="1"/>
  <c r="K43" i="1"/>
  <c r="J45" i="1"/>
  <c r="D46" i="1"/>
  <c r="D45" i="1" s="1"/>
  <c r="E46" i="1"/>
  <c r="E45" i="1" s="1"/>
  <c r="J46" i="1"/>
  <c r="D47" i="1"/>
  <c r="E47" i="1"/>
  <c r="F47" i="1"/>
  <c r="K47" i="1" s="1"/>
  <c r="G47" i="1"/>
  <c r="G46" i="1" s="1"/>
  <c r="H47" i="1"/>
  <c r="H46" i="1" s="1"/>
  <c r="H45" i="1" s="1"/>
  <c r="H44" i="1" s="1"/>
  <c r="I47" i="1"/>
  <c r="I46" i="1" s="1"/>
  <c r="I45" i="1" s="1"/>
  <c r="I44" i="1" s="1"/>
  <c r="J47" i="1"/>
  <c r="F48" i="1"/>
  <c r="K48" i="1" s="1"/>
  <c r="H49" i="1"/>
  <c r="I49" i="1"/>
  <c r="D50" i="1"/>
  <c r="E50" i="1"/>
  <c r="G50" i="1"/>
  <c r="H50" i="1"/>
  <c r="F50" i="1" s="1"/>
  <c r="K50" i="1" s="1"/>
  <c r="I50" i="1"/>
  <c r="J50" i="1"/>
  <c r="F51" i="1"/>
  <c r="K51" i="1" s="1"/>
  <c r="F52" i="1"/>
  <c r="K52" i="1"/>
  <c r="F53" i="1"/>
  <c r="K53" i="1"/>
  <c r="G54" i="1"/>
  <c r="F54" i="1" s="1"/>
  <c r="K54" i="1" s="1"/>
  <c r="H54" i="1"/>
  <c r="I54" i="1"/>
  <c r="J54" i="1"/>
  <c r="J49" i="1" s="1"/>
  <c r="D55" i="1"/>
  <c r="D54" i="1" s="1"/>
  <c r="D49" i="1" s="1"/>
  <c r="E55" i="1"/>
  <c r="E54" i="1" s="1"/>
  <c r="E49" i="1" s="1"/>
  <c r="G55" i="1"/>
  <c r="F55" i="1" s="1"/>
  <c r="K55" i="1" s="1"/>
  <c r="H55" i="1"/>
  <c r="I55" i="1"/>
  <c r="J55" i="1"/>
  <c r="F56" i="1"/>
  <c r="K56" i="1"/>
  <c r="D57" i="1"/>
  <c r="E57" i="1"/>
  <c r="G57" i="1"/>
  <c r="G49" i="1" s="1"/>
  <c r="F49" i="1" s="1"/>
  <c r="H57" i="1"/>
  <c r="I57" i="1"/>
  <c r="J57" i="1"/>
  <c r="F58" i="1"/>
  <c r="K58" i="1"/>
  <c r="F59" i="1"/>
  <c r="K59" i="1"/>
  <c r="F60" i="1"/>
  <c r="K60" i="1" s="1"/>
  <c r="F61" i="1"/>
  <c r="K61" i="1"/>
  <c r="H62" i="1"/>
  <c r="I62" i="1"/>
  <c r="J62" i="1"/>
  <c r="D63" i="1"/>
  <c r="D62" i="1" s="1"/>
  <c r="E63" i="1"/>
  <c r="E62" i="1" s="1"/>
  <c r="G63" i="1"/>
  <c r="G62" i="1" s="1"/>
  <c r="F62" i="1" s="1"/>
  <c r="K62" i="1" s="1"/>
  <c r="H63" i="1"/>
  <c r="I63" i="1"/>
  <c r="J63" i="1"/>
  <c r="F64" i="1"/>
  <c r="K64" i="1"/>
  <c r="D67" i="1"/>
  <c r="E67" i="1"/>
  <c r="E66" i="1" s="1"/>
  <c r="E65" i="1" s="1"/>
  <c r="F68" i="1"/>
  <c r="K68" i="1"/>
  <c r="F69" i="1"/>
  <c r="K69" i="1" s="1"/>
  <c r="F70" i="1"/>
  <c r="K70" i="1"/>
  <c r="D71" i="1"/>
  <c r="E71" i="1"/>
  <c r="G71" i="1"/>
  <c r="G67" i="1" s="1"/>
  <c r="H71" i="1"/>
  <c r="F71" i="1" s="1"/>
  <c r="K71" i="1" s="1"/>
  <c r="I71" i="1"/>
  <c r="I67" i="1" s="1"/>
  <c r="I66" i="1" s="1"/>
  <c r="I65" i="1" s="1"/>
  <c r="J71" i="1"/>
  <c r="J67" i="1" s="1"/>
  <c r="F72" i="1"/>
  <c r="K72" i="1" s="1"/>
  <c r="F73" i="1"/>
  <c r="K73" i="1"/>
  <c r="D74" i="1"/>
  <c r="E74" i="1"/>
  <c r="G74" i="1"/>
  <c r="H74" i="1"/>
  <c r="F74" i="1" s="1"/>
  <c r="K74" i="1" s="1"/>
  <c r="I74" i="1"/>
  <c r="J74" i="1"/>
  <c r="F75" i="1"/>
  <c r="K75" i="1" s="1"/>
  <c r="F76" i="1"/>
  <c r="K76" i="1"/>
  <c r="F78" i="1"/>
  <c r="K78" i="1" s="1"/>
  <c r="F79" i="1"/>
  <c r="K79" i="1"/>
  <c r="F80" i="1"/>
  <c r="K80" i="1"/>
  <c r="D81" i="1"/>
  <c r="D77" i="1" s="1"/>
  <c r="E81" i="1"/>
  <c r="E77" i="1" s="1"/>
  <c r="G81" i="1"/>
  <c r="F81" i="1" s="1"/>
  <c r="K81" i="1" s="1"/>
  <c r="H81" i="1"/>
  <c r="H77" i="1" s="1"/>
  <c r="I81" i="1"/>
  <c r="I77" i="1" s="1"/>
  <c r="J81" i="1"/>
  <c r="J77" i="1" s="1"/>
  <c r="F82" i="1"/>
  <c r="K82" i="1"/>
  <c r="F83" i="1"/>
  <c r="K83" i="1"/>
  <c r="G84" i="1"/>
  <c r="F84" i="1" s="1"/>
  <c r="K84" i="1" s="1"/>
  <c r="H84" i="1"/>
  <c r="I84" i="1"/>
  <c r="J84" i="1"/>
  <c r="D85" i="1"/>
  <c r="D84" i="1" s="1"/>
  <c r="E85" i="1"/>
  <c r="E84" i="1" s="1"/>
  <c r="G85" i="1"/>
  <c r="F85" i="1" s="1"/>
  <c r="K85" i="1" s="1"/>
  <c r="H85" i="1"/>
  <c r="I85" i="1"/>
  <c r="J85" i="1"/>
  <c r="F86" i="1"/>
  <c r="K86" i="1"/>
  <c r="F87" i="1"/>
  <c r="K87" i="1" s="1"/>
  <c r="H11" i="3" l="1"/>
  <c r="J21" i="3"/>
  <c r="J20" i="3" s="1"/>
  <c r="E11" i="3"/>
  <c r="D11" i="3"/>
  <c r="H21" i="3"/>
  <c r="H20" i="3" s="1"/>
  <c r="I21" i="3"/>
  <c r="I20" i="3" s="1"/>
  <c r="J11" i="3"/>
  <c r="I11" i="3"/>
  <c r="G30" i="3"/>
  <c r="G14" i="3"/>
  <c r="E13" i="2"/>
  <c r="E12" i="2" s="1"/>
  <c r="E11" i="2" s="1"/>
  <c r="D13" i="2"/>
  <c r="D12" i="2" s="1"/>
  <c r="D11" i="2" s="1"/>
  <c r="F14" i="2"/>
  <c r="K14" i="2" s="1"/>
  <c r="H43" i="2"/>
  <c r="H12" i="2"/>
  <c r="H11" i="2" s="1"/>
  <c r="K53" i="2"/>
  <c r="K38" i="2"/>
  <c r="F23" i="2"/>
  <c r="K23" i="2" s="1"/>
  <c r="G22" i="2"/>
  <c r="F22" i="2" s="1"/>
  <c r="K22" i="2" s="1"/>
  <c r="I13" i="2"/>
  <c r="I12" i="2" s="1"/>
  <c r="I11" i="2" s="1"/>
  <c r="J43" i="2"/>
  <c r="J12" i="2" s="1"/>
  <c r="J11" i="2" s="1"/>
  <c r="F48" i="2"/>
  <c r="K48" i="2" s="1"/>
  <c r="D43" i="2"/>
  <c r="F39" i="2"/>
  <c r="K39" i="2" s="1"/>
  <c r="F24" i="2"/>
  <c r="K24" i="2" s="1"/>
  <c r="F15" i="2"/>
  <c r="K15" i="2" s="1"/>
  <c r="G45" i="2"/>
  <c r="G33" i="2"/>
  <c r="F33" i="2" s="1"/>
  <c r="K33" i="2" s="1"/>
  <c r="F62" i="2"/>
  <c r="K62" i="2" s="1"/>
  <c r="E44" i="1"/>
  <c r="H34" i="1"/>
  <c r="J66" i="1"/>
  <c r="J65" i="1" s="1"/>
  <c r="D66" i="1"/>
  <c r="D65" i="1" s="1"/>
  <c r="D44" i="1"/>
  <c r="F34" i="1"/>
  <c r="K34" i="1" s="1"/>
  <c r="K49" i="1"/>
  <c r="J44" i="1"/>
  <c r="J14" i="1"/>
  <c r="F46" i="1"/>
  <c r="K46" i="1" s="1"/>
  <c r="G45" i="1"/>
  <c r="F39" i="1"/>
  <c r="K39" i="1" s="1"/>
  <c r="I14" i="1"/>
  <c r="I13" i="1" s="1"/>
  <c r="G66" i="1"/>
  <c r="F23" i="1"/>
  <c r="K23" i="1" s="1"/>
  <c r="E13" i="1"/>
  <c r="H14" i="1"/>
  <c r="H13" i="1" s="1"/>
  <c r="D14" i="1"/>
  <c r="D13" i="1" s="1"/>
  <c r="G14" i="1"/>
  <c r="F63" i="1"/>
  <c r="K63" i="1" s="1"/>
  <c r="F57" i="1"/>
  <c r="K57" i="1" s="1"/>
  <c r="F24" i="1"/>
  <c r="K24" i="1" s="1"/>
  <c r="F15" i="1"/>
  <c r="K15" i="1" s="1"/>
  <c r="G77" i="1"/>
  <c r="F77" i="1" s="1"/>
  <c r="K77" i="1" s="1"/>
  <c r="H67" i="1"/>
  <c r="H66" i="1" s="1"/>
  <c r="H65" i="1" s="1"/>
  <c r="F14" i="3" l="1"/>
  <c r="K14" i="3" s="1"/>
  <c r="G13" i="3"/>
  <c r="F30" i="3"/>
  <c r="K30" i="3" s="1"/>
  <c r="G21" i="3"/>
  <c r="F45" i="2"/>
  <c r="K45" i="2" s="1"/>
  <c r="G44" i="2"/>
  <c r="G13" i="2"/>
  <c r="F45" i="1"/>
  <c r="K45" i="1" s="1"/>
  <c r="G44" i="1"/>
  <c r="F44" i="1" s="1"/>
  <c r="K44" i="1" s="1"/>
  <c r="D11" i="1"/>
  <c r="D12" i="1"/>
  <c r="F14" i="1"/>
  <c r="K14" i="1" s="1"/>
  <c r="G13" i="1"/>
  <c r="F66" i="1"/>
  <c r="K66" i="1" s="1"/>
  <c r="G65" i="1"/>
  <c r="F65" i="1" s="1"/>
  <c r="K65" i="1" s="1"/>
  <c r="J13" i="1"/>
  <c r="H12" i="1"/>
  <c r="H11" i="1"/>
  <c r="E11" i="1"/>
  <c r="E12" i="1"/>
  <c r="F67" i="1"/>
  <c r="K67" i="1" s="1"/>
  <c r="I12" i="1"/>
  <c r="I11" i="1"/>
  <c r="F13" i="3" l="1"/>
  <c r="K13" i="3" s="1"/>
  <c r="G12" i="3"/>
  <c r="F21" i="3"/>
  <c r="K21" i="3" s="1"/>
  <c r="G20" i="3"/>
  <c r="F20" i="3" s="1"/>
  <c r="K20" i="3" s="1"/>
  <c r="F13" i="2"/>
  <c r="K13" i="2" s="1"/>
  <c r="G43" i="2"/>
  <c r="F43" i="2" s="1"/>
  <c r="K43" i="2" s="1"/>
  <c r="F44" i="2"/>
  <c r="K44" i="2" s="1"/>
  <c r="G12" i="1"/>
  <c r="F12" i="1" s="1"/>
  <c r="G11" i="1"/>
  <c r="F11" i="1" s="1"/>
  <c r="F13" i="1"/>
  <c r="K13" i="1" s="1"/>
  <c r="J12" i="1"/>
  <c r="J11" i="1"/>
  <c r="G11" i="3" l="1"/>
  <c r="F11" i="3" s="1"/>
  <c r="K11" i="3" s="1"/>
  <c r="F12" i="3"/>
  <c r="K12" i="3" s="1"/>
  <c r="G12" i="2"/>
  <c r="K11" i="1"/>
  <c r="K12" i="1"/>
  <c r="G11" i="2" l="1"/>
  <c r="F11" i="2" s="1"/>
  <c r="K11" i="2" s="1"/>
  <c r="F12" i="2"/>
  <c r="K12" i="2" s="1"/>
</calcChain>
</file>

<file path=xl/sharedStrings.xml><?xml version="1.0" encoding="utf-8"?>
<sst xmlns="http://schemas.openxmlformats.org/spreadsheetml/2006/main" count="564" uniqueCount="302">
  <si>
    <t>CENTRALIZAT</t>
  </si>
  <si>
    <t xml:space="preserve"> Anexa 12</t>
  </si>
  <si>
    <t>Cont de executie - Venituri - Bugetul local</t>
  </si>
  <si>
    <t>Trimestrul: 4,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</si>
  <si>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</si>
  <si>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</si>
  <si>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</si>
  <si>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</si>
  <si>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</si>
  <si>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</si>
  <si>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</si>
  <si>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</si>
  <si>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</si>
  <si>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</si>
  <si>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</si>
  <si>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</si>
  <si>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</si>
  <si>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</si>
  <si>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</si>
  <si>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</si>
  <si>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 (cod 00.02+00.15+00.16+00.17+45.02+46.02+48.02)</t>
  </si>
  <si>
    <t>00.01</t>
  </si>
  <si>
    <t>2</t>
  </si>
  <si>
    <t>VENITURI PROPRII   (cod 00.02-11.02-37.02+00.15)</t>
  </si>
  <si>
    <t>49.90</t>
  </si>
  <si>
    <t>3</t>
  </si>
  <si>
    <t>I.  VENITURI CURENTE (cod 00.03+00.12)</t>
  </si>
  <si>
    <t>00.02</t>
  </si>
  <si>
    <t>4</t>
  </si>
  <si>
    <t>A. VENITURI FISCALE (cod 00.04+00.09+00.10+00.11)</t>
  </si>
  <si>
    <t>00.03</t>
  </si>
  <si>
    <t>5</t>
  </si>
  <si>
    <t>A1.  IMPOZIT  PE VENIT, PROFIT SI CASTIGURI DIN CAPITAL (cod 00.05+00.06+00.07)</t>
  </si>
  <si>
    <t>00.04</t>
  </si>
  <si>
    <t>9</t>
  </si>
  <si>
    <t>A1.2.  IMPOZIT PE VENIT, PROFIT,  SI CASTIGURI DIN CAPITAL DE LA PERSOANE FIZICE (cod 03.02+04.02)</t>
  </si>
  <si>
    <t>00.06</t>
  </si>
  <si>
    <t>10</t>
  </si>
  <si>
    <t>Impozit pe venit (cod 03.02.17+03.02.18)</t>
  </si>
  <si>
    <t>03.02</t>
  </si>
  <si>
    <t>12</t>
  </si>
  <si>
    <t>Impozitul pe veniturile din transferul proprietatilor imobiliare din patrimoniul personal</t>
  </si>
  <si>
    <t>03.02.18</t>
  </si>
  <si>
    <t>13</t>
  </si>
  <si>
    <t>Cote si sume defalcate din impozitul pe venit (cod 04.02.01+04.02.04+04.02.05+04.02.06)</t>
  </si>
  <si>
    <t>04.02</t>
  </si>
  <si>
    <t>14</t>
  </si>
  <si>
    <t>Cote defalcate din impozitul pe venit</t>
  </si>
  <si>
    <t>04.02.01</t>
  </si>
  <si>
    <t>15</t>
  </si>
  <si>
    <t>Sume alocate din cotele defalcate din impozitul pe venit pentru echilibrarea bugetelor locale</t>
  </si>
  <si>
    <t>04.02.04</t>
  </si>
  <si>
    <t>16</t>
  </si>
  <si>
    <t>Sume repartizate din Fondul la dispozitia Consiliului Judetean</t>
  </si>
  <si>
    <t>04.02.05</t>
  </si>
  <si>
    <t>22</t>
  </si>
  <si>
    <t>A3.  IMPOZITE SI TAXE PE PROPRIETATE (cod 07.02)</t>
  </si>
  <si>
    <t>00.09</t>
  </si>
  <si>
    <t>23</t>
  </si>
  <si>
    <t>Impozite si  taxe pe proprietate (cod 07.02.01+07.02.02+07.02.03+07.02.50)</t>
  </si>
  <si>
    <t>07.02</t>
  </si>
  <si>
    <t>24</t>
  </si>
  <si>
    <t>Impozit si taxa pe cladiri  (cod 07.02.01.01+07.02.01.02)</t>
  </si>
  <si>
    <t>07.02.01</t>
  </si>
  <si>
    <t>25</t>
  </si>
  <si>
    <t>Impozit si taxa pe cladiri de la persoane fizice *)</t>
  </si>
  <si>
    <t>07.02.01.01</t>
  </si>
  <si>
    <t>26</t>
  </si>
  <si>
    <t>Impozit si taxa pe cladiri de la persoane juridice</t>
  </si>
  <si>
    <t>07.02.01.02</t>
  </si>
  <si>
    <t>27</t>
  </si>
  <si>
    <t>Impozit si taxa pe teren (cod 07.02.02.01+07.02.02.02+07.02.02.03)</t>
  </si>
  <si>
    <t>07.02.02</t>
  </si>
  <si>
    <t>28</t>
  </si>
  <si>
    <t>Impozitul si taxa pe teren de la persoane fizice *)</t>
  </si>
  <si>
    <t>07.02.02.01</t>
  </si>
  <si>
    <t>29</t>
  </si>
  <si>
    <t>Impozitul si taxa pe teren de la persoane juridice *)</t>
  </si>
  <si>
    <t>07.02.02.02</t>
  </si>
  <si>
    <t>30</t>
  </si>
  <si>
    <t xml:space="preserve">Impozitul pe terenul din extravilan   *) </t>
  </si>
  <si>
    <t>07.02.02.03</t>
  </si>
  <si>
    <t>31</t>
  </si>
  <si>
    <t xml:space="preserve">Taxe judiciare de timbru si alte taxe de timbru </t>
  </si>
  <si>
    <t>07.02.03</t>
  </si>
  <si>
    <t>32</t>
  </si>
  <si>
    <t xml:space="preserve">Alte impozite si taxe  pe proprietate </t>
  </si>
  <si>
    <t>07.02.50</t>
  </si>
  <si>
    <t>33</t>
  </si>
  <si>
    <t>A4.  IMPOZITE SI TAXE PE BUNURI SI SERVICII   (cod 11.02+12.02+15.02+16.02)</t>
  </si>
  <si>
    <t>00.10</t>
  </si>
  <si>
    <t>34</t>
  </si>
  <si>
    <t>Sume defalcate din TVA (cod 11.02.01+11.02.02+11.02.05+11.02.06)</t>
  </si>
  <si>
    <t>11.02</t>
  </si>
  <si>
    <t>36</t>
  </si>
  <si>
    <t>Sume defalcate din taxa pe valoarea adaugata pentru finantarea cheltuielilor descentralizate la nivelul comunelor, oraselor, municipiilor, sectoarelor si Municipiului Bucuresti</t>
  </si>
  <si>
    <t>11.02.02</t>
  </si>
  <si>
    <t>38</t>
  </si>
  <si>
    <t xml:space="preserve">Sume defalcate din taxa pe valoarea adaugata pentru drumuri </t>
  </si>
  <si>
    <t>11.02.05</t>
  </si>
  <si>
    <t>39</t>
  </si>
  <si>
    <t>Sume defalcate din taxa pe valoarea adaugata pentru echilibrarea bugetelor locale</t>
  </si>
  <si>
    <t>11.02.06</t>
  </si>
  <si>
    <t>48</t>
  </si>
  <si>
    <t>Taxe pe utilizarea bunurilor, autorizarea utilizarii bunurilor sau pe desfasurarea de activitati (cod 16.02.02+16.02.03+16.02.50)</t>
  </si>
  <si>
    <t>16.02</t>
  </si>
  <si>
    <t>49</t>
  </si>
  <si>
    <t>Impozit pe mijloacele de transport  (cod 16.02.02.01+16.02.02.02)</t>
  </si>
  <si>
    <t>16.02.02</t>
  </si>
  <si>
    <t>50</t>
  </si>
  <si>
    <t>Taxa asupra mijloacelor de transport detinute de persoane fizice *)</t>
  </si>
  <si>
    <t>16.02.02.01</t>
  </si>
  <si>
    <t>51</t>
  </si>
  <si>
    <t>Taxa asupra mijloacelor de transport detinute de persoane juridice *)</t>
  </si>
  <si>
    <t>16.02.02.02</t>
  </si>
  <si>
    <t>52</t>
  </si>
  <si>
    <t>Taxe si tarife pentru eliberarea de licente si autorizatii de functionare</t>
  </si>
  <si>
    <t>16.02.03</t>
  </si>
  <si>
    <t>57</t>
  </si>
  <si>
    <t>C.   VENITURI NEFISCALE (cod 00.13+00.14)</t>
  </si>
  <si>
    <t>00.12</t>
  </si>
  <si>
    <t>58</t>
  </si>
  <si>
    <t>C1.  VENITURI DIN PROPRIETATE  (cod 30.02+31.02)</t>
  </si>
  <si>
    <t>00.13</t>
  </si>
  <si>
    <t>59</t>
  </si>
  <si>
    <t>Venituri din proprietate (cod 30.02.01+30.02.05+30.02.08+30.02.50)</t>
  </si>
  <si>
    <t>30.02</t>
  </si>
  <si>
    <t>62</t>
  </si>
  <si>
    <t>Venituri din concesiuni si inchirieri</t>
  </si>
  <si>
    <t>30.02.05</t>
  </si>
  <si>
    <t>66</t>
  </si>
  <si>
    <t>Alte venituri din concesiuni si inchirieri de catre institutiile publice</t>
  </si>
  <si>
    <t>30.02.05.30</t>
  </si>
  <si>
    <t>73</t>
  </si>
  <si>
    <t>C2.  VANZARI DE BUNURI SI SERVICII (cod 33.02+34.02+35.02+36.02+37.02)</t>
  </si>
  <si>
    <t>00.14</t>
  </si>
  <si>
    <t>74</t>
  </si>
  <si>
    <t>Venituri din prestari de servicii si alte activitati (cod 33.02.08+33.02.10+33.02.12+33.02.24+33.02.27+33.02.28+33.02.50)</t>
  </si>
  <si>
    <t>33.02</t>
  </si>
  <si>
    <t>75</t>
  </si>
  <si>
    <t>Venituri din prestari de servicii</t>
  </si>
  <si>
    <t>33.02.08</t>
  </si>
  <si>
    <t>82</t>
  </si>
  <si>
    <t>Venituri din recuperarea cheltuielilor de judecata, imputatii si despagubiri</t>
  </si>
  <si>
    <t>33.02.28</t>
  </si>
  <si>
    <t>84</t>
  </si>
  <si>
    <t>Alte venituri din prestari de servicii si alte activitati</t>
  </si>
  <si>
    <t>33.02.50</t>
  </si>
  <si>
    <t>88</t>
  </si>
  <si>
    <t>Amenzi, penalitati si confiscari (cod 35.02.01 la 35.02.03+35.02.50)</t>
  </si>
  <si>
    <t>35.02</t>
  </si>
  <si>
    <t>89</t>
  </si>
  <si>
    <t>Venituri din amenzi si alte sanctiuni aplicate potrivit dispozitiilor legale</t>
  </si>
  <si>
    <t>35.02.01</t>
  </si>
  <si>
    <t>90</t>
  </si>
  <si>
    <t>Venituri din amenzi şi alte sancţiuni aplicate de către alte instituţii de specialitate</t>
  </si>
  <si>
    <t>35.02.01.02</t>
  </si>
  <si>
    <t>95</t>
  </si>
  <si>
    <t>Diverse venituri (cod 36.02.01+36.02.05+36.02.06+36.02.07+36.02.11+36.02.50)</t>
  </si>
  <si>
    <t>36.02</t>
  </si>
  <si>
    <t>99</t>
  </si>
  <si>
    <t>Taxe speciale</t>
  </si>
  <si>
    <t>36.02.06</t>
  </si>
  <si>
    <t>110</t>
  </si>
  <si>
    <t>Alte venituri</t>
  </si>
  <si>
    <t>36.02.50</t>
  </si>
  <si>
    <t>113</t>
  </si>
  <si>
    <t>Vărsăminte din secţiunea de funcţionare pentru finanţarea secţiunii de dezvoltare a bugetului local (cu semnul minus)</t>
  </si>
  <si>
    <t>37.02.03</t>
  </si>
  <si>
    <t>114</t>
  </si>
  <si>
    <t>Vărsăminte din secţiunea de funcţionare</t>
  </si>
  <si>
    <t>37.02.04</t>
  </si>
  <si>
    <t>124</t>
  </si>
  <si>
    <t>III. OPERAŢIUNI FINANCIARE (cod 40.02+41.02)</t>
  </si>
  <si>
    <t>00.16</t>
  </si>
  <si>
    <t>125</t>
  </si>
  <si>
    <t>Încasări din rambursarea împrumuturilor acordate (cod 40.02.06+40.02.07+40.02.10+40.02.11+40.02.13+40.02.14+40.02.16+40.02.50)</t>
  </si>
  <si>
    <t>40.02</t>
  </si>
  <si>
    <t>131</t>
  </si>
  <si>
    <t>Sume din excedentul bugetului local utilizate pentru finantarea cheltuielilor sectiunii de dezvoltare</t>
  </si>
  <si>
    <t>40.02.14</t>
  </si>
  <si>
    <t>140</t>
  </si>
  <si>
    <t>IV.  SUBVENTII (cod 00.18)</t>
  </si>
  <si>
    <t>00.17</t>
  </si>
  <si>
    <t>141</t>
  </si>
  <si>
    <t>SUBVENTII DE LA ALTE NIVELE ALE ADMINISTRATIEI PUBLICE (cod 42.02+43.02)</t>
  </si>
  <si>
    <t>00.18</t>
  </si>
  <si>
    <t>142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</si>
  <si>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</si>
  <si>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</si>
  <si>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179</t>
  </si>
  <si>
    <t>Subventii pentru acordarea ajutorului pentru incalzirea locuintei si a suplimentului de energie alocate pentru consumul de combustibili solizi si/sau petrolieri</t>
  </si>
  <si>
    <t>42.02.34</t>
  </si>
  <si>
    <t>184</t>
  </si>
  <si>
    <t>Subventii din bugetul de stat pentru finantarea sanatatii</t>
  </si>
  <si>
    <t>42.02.41</t>
  </si>
  <si>
    <t>217</t>
  </si>
  <si>
    <t>Subventii de la bugetul de stat catre bugetele locale pentru Programul national de investitii  Anghel Saligny</t>
  </si>
  <si>
    <t>42.02.87</t>
  </si>
  <si>
    <t>218</t>
  </si>
  <si>
    <t>Alocări de sume din PNRR aferente asistenţei financiare nerambursabile ( cod 42.02.88 01 la 42.02.88.03)</t>
  </si>
  <si>
    <t>42.02.88</t>
  </si>
  <si>
    <t>219</t>
  </si>
  <si>
    <t>Fonduri europene nerambursabile</t>
  </si>
  <si>
    <t>42.02.88.01</t>
  </si>
  <si>
    <t>221</t>
  </si>
  <si>
    <t>Sume aferente TVA</t>
  </si>
  <si>
    <t>42.02.88.03</t>
  </si>
  <si>
    <t>223</t>
  </si>
  <si>
    <t>Alocări de sume din PNRR aferente componentei împrumuturi ( cod 42.02.89.01 la 42.02.89.03)</t>
  </si>
  <si>
    <t>42.02.89</t>
  </si>
  <si>
    <t>224</t>
  </si>
  <si>
    <t>Fonduri din împrumut rambursabil</t>
  </si>
  <si>
    <t>42.02.89.01</t>
  </si>
  <si>
    <t>226</t>
  </si>
  <si>
    <t>42.02.89.03</t>
  </si>
  <si>
    <t>240</t>
  </si>
  <si>
    <t>Subventii de la alte administratii (cod. 43.02.01+43.02.04+43.02.07+43.02.08+43.02.20+43.02.21)</t>
  </si>
  <si>
    <t>43.02</t>
  </si>
  <si>
    <t>251</t>
  </si>
  <si>
    <t>Sume alocate din bugetul AFIR, pentru sustinerea proiectelor din PNDR 2014-2020</t>
  </si>
  <si>
    <t>43.02.31</t>
  </si>
  <si>
    <t>252</t>
  </si>
  <si>
    <t>Sume alocate din bugetul ANCPI pentru finanţarea lucrărilor de înregistrare sistematică din cadrul Programului naţional de cadastru şi carte funciară</t>
  </si>
  <si>
    <t>43.02.34</t>
  </si>
  <si>
    <t>257</t>
  </si>
  <si>
    <t>Sume alocate din sumele obţinute în urma scoaterii la licitaţie a certificatelor de emisii de gaze cu efect de seră pentru finanţarea proiectelor de investiţii</t>
  </si>
  <si>
    <t>43.02.44</t>
  </si>
  <si>
    <t>263</t>
  </si>
  <si>
    <t>Sume alocate din PNRR aferente asistenţei financiare nerambursabile</t>
  </si>
  <si>
    <t>43.02.49</t>
  </si>
  <si>
    <t>264</t>
  </si>
  <si>
    <t xml:space="preserve">  Fonduri europene nerambursabile</t>
  </si>
  <si>
    <t>43.02.49.01</t>
  </si>
  <si>
    <t>266</t>
  </si>
  <si>
    <t xml:space="preserve">  Sume aferente TVA</t>
  </si>
  <si>
    <t>43.02.49.03</t>
  </si>
  <si>
    <t>374</t>
  </si>
  <si>
    <t>Sume primite de la UE/alti donatori in contul platilor efectuate si prefinantari aferente cadrului financiar 2014-2020</t>
  </si>
  <si>
    <t>48.02</t>
  </si>
  <si>
    <t>387</t>
  </si>
  <si>
    <t xml:space="preserve">Fondul European Agricol de Dezvoltare Rurala  (FEADR)  (cod 48.02.04.01+48.02.04.02+48.02.04.03) </t>
  </si>
  <si>
    <t>48.02.04</t>
  </si>
  <si>
    <t>388</t>
  </si>
  <si>
    <t xml:space="preserve">  Sume primite în contul plăţilor efectuate în anul curent</t>
  </si>
  <si>
    <t>48.02.04.01</t>
  </si>
  <si>
    <t>390</t>
  </si>
  <si>
    <t xml:space="preserve">  Prefinantare</t>
  </si>
  <si>
    <t>48.02.04.03</t>
  </si>
  <si>
    <t>ORDONATOR DE CREDITE,</t>
  </si>
  <si>
    <t>ACSINTE MIHAI</t>
  </si>
  <si>
    <t>.</t>
  </si>
  <si>
    <t>CONTABIL,</t>
  </si>
  <si>
    <t>LUCA ANGELICA</t>
  </si>
  <si>
    <t>Cont de executie - Venituri - Bugetul local - sectiunea functionare</t>
  </si>
  <si>
    <t>VENITURILE SECŢIUNII DE FUNCŢIONARE - TOTAL</t>
  </si>
  <si>
    <t>8</t>
  </si>
  <si>
    <t>11</t>
  </si>
  <si>
    <t>21</t>
  </si>
  <si>
    <t>35</t>
  </si>
  <si>
    <t>37</t>
  </si>
  <si>
    <t>46</t>
  </si>
  <si>
    <t>47</t>
  </si>
  <si>
    <t>55</t>
  </si>
  <si>
    <t>56</t>
  </si>
  <si>
    <t>60</t>
  </si>
  <si>
    <t>64</t>
  </si>
  <si>
    <t>71</t>
  </si>
  <si>
    <t>72</t>
  </si>
  <si>
    <t>80</t>
  </si>
  <si>
    <t>86</t>
  </si>
  <si>
    <t>87</t>
  </si>
  <si>
    <t>93</t>
  </si>
  <si>
    <t>97</t>
  </si>
  <si>
    <t>102</t>
  </si>
  <si>
    <t>103</t>
  </si>
  <si>
    <t>Transferuri voluntare,  altele decat subventiile (cod 37.02.01+37.02.50)</t>
  </si>
  <si>
    <t>37.02</t>
  </si>
  <si>
    <t>105</t>
  </si>
  <si>
    <t>118</t>
  </si>
  <si>
    <t>119</t>
  </si>
  <si>
    <t>120</t>
  </si>
  <si>
    <t>128</t>
  </si>
  <si>
    <t>149</t>
  </si>
  <si>
    <t>158</t>
  </si>
  <si>
    <t>Cont de executie - Venituri - Bugetul local - sectiunea dezvoltare</t>
  </si>
  <si>
    <t>VENITURILE SECŢIUNII DE DEZVOLTARE - TOTAL</t>
  </si>
  <si>
    <t>7</t>
  </si>
  <si>
    <t>17</t>
  </si>
  <si>
    <t>18</t>
  </si>
  <si>
    <t>91</t>
  </si>
  <si>
    <t>92</t>
  </si>
  <si>
    <t>94</t>
  </si>
  <si>
    <t>96</t>
  </si>
  <si>
    <t>111</t>
  </si>
  <si>
    <t>117</t>
  </si>
  <si>
    <t>123</t>
  </si>
  <si>
    <t>126</t>
  </si>
  <si>
    <t>232</t>
  </si>
  <si>
    <t>245</t>
  </si>
  <si>
    <t>246</t>
  </si>
  <si>
    <t>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</si>
</sst>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07E6-E80D-4474-AF94-ED17AC562CFB}">
  <dimension ref="A1:T177"/>
  <sheetViews>
    <sheetView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thickBot="1" x14ac:dyDescent="0.3"/>
    <row r="6" spans="1:11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 t="s">
        <v>9</v>
      </c>
      <c r="F6" s="5" t="s">
        <v>10</v>
      </c>
      <c r="G6" s="5"/>
      <c r="H6" s="5"/>
      <c r="I6" s="5" t="s">
        <v>15</v>
      </c>
      <c r="J6" s="5" t="s">
        <v>16</v>
      </c>
      <c r="K6" s="5" t="s">
        <v>17</v>
      </c>
    </row>
    <row r="7" spans="1:11" s="6" customFormat="1" ht="15.75" thickBot="1" x14ac:dyDescent="0.3">
      <c r="A7" s="5"/>
      <c r="B7" s="5"/>
      <c r="C7" s="5"/>
      <c r="D7" s="5"/>
      <c r="E7" s="5"/>
      <c r="F7" s="5" t="s">
        <v>11</v>
      </c>
      <c r="G7" s="5" t="s">
        <v>13</v>
      </c>
      <c r="H7" s="5" t="s">
        <v>14</v>
      </c>
      <c r="I7" s="5"/>
      <c r="J7" s="5"/>
      <c r="K7" s="5"/>
    </row>
    <row r="8" spans="1:11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15.75" thickBot="1" x14ac:dyDescent="0.3">
      <c r="A10" s="5" t="s">
        <v>5</v>
      </c>
      <c r="B10" s="5"/>
      <c r="C10" s="7" t="s">
        <v>7</v>
      </c>
      <c r="D10" s="7">
        <v>1</v>
      </c>
      <c r="E10" s="7">
        <v>2</v>
      </c>
      <c r="F10" s="7" t="s">
        <v>12</v>
      </c>
      <c r="G10" s="7">
        <v>4</v>
      </c>
      <c r="H10" s="7">
        <v>5</v>
      </c>
      <c r="I10" s="7">
        <v>6</v>
      </c>
      <c r="J10" s="7">
        <v>7</v>
      </c>
      <c r="K10" s="7" t="s">
        <v>18</v>
      </c>
    </row>
    <row r="11" spans="1:11" s="6" customFormat="1" ht="33" x14ac:dyDescent="0.25">
      <c r="A11" s="10" t="s">
        <v>19</v>
      </c>
      <c r="B11" s="10" t="s">
        <v>20</v>
      </c>
      <c r="C11" s="10" t="s">
        <v>21</v>
      </c>
      <c r="D11" s="11">
        <f>D13+D62+D65+D84</f>
        <v>29307200</v>
      </c>
      <c r="E11" s="11">
        <f>E13+E62+E65+E84</f>
        <v>24714200</v>
      </c>
      <c r="F11" s="11">
        <f>G11+H11</f>
        <v>24323362</v>
      </c>
      <c r="G11" s="11">
        <f>G13+G62+G65+G84</f>
        <v>1184073</v>
      </c>
      <c r="H11" s="11">
        <f>H13+H62+H65+H84</f>
        <v>23139289</v>
      </c>
      <c r="I11" s="11">
        <f>I13+I62+I65+I84</f>
        <v>22928092</v>
      </c>
      <c r="J11" s="11">
        <f>J13+J62+J65+J84</f>
        <v>0</v>
      </c>
      <c r="K11" s="11">
        <f>F11-I11-J11</f>
        <v>1395270</v>
      </c>
    </row>
    <row r="12" spans="1:11" s="6" customFormat="1" ht="22.5" x14ac:dyDescent="0.25">
      <c r="A12" s="10" t="s">
        <v>22</v>
      </c>
      <c r="B12" s="10" t="s">
        <v>23</v>
      </c>
      <c r="C12" s="10" t="s">
        <v>24</v>
      </c>
      <c r="D12" s="11">
        <f>D13-D35</f>
        <v>4543107</v>
      </c>
      <c r="E12" s="11">
        <f>E13-E35</f>
        <v>4613107</v>
      </c>
      <c r="F12" s="11">
        <f>G12+H12</f>
        <v>4987729</v>
      </c>
      <c r="G12" s="11">
        <f>G13-G35</f>
        <v>1184073</v>
      </c>
      <c r="H12" s="11">
        <f>H13-H35</f>
        <v>3803656</v>
      </c>
      <c r="I12" s="11">
        <f>I13-I35</f>
        <v>3592459</v>
      </c>
      <c r="J12" s="11">
        <f>J13-J35</f>
        <v>0</v>
      </c>
      <c r="K12" s="11">
        <f>F12-I12-J12</f>
        <v>1395270</v>
      </c>
    </row>
    <row r="13" spans="1:11" s="6" customFormat="1" x14ac:dyDescent="0.25">
      <c r="A13" s="10" t="s">
        <v>25</v>
      </c>
      <c r="B13" s="10" t="s">
        <v>26</v>
      </c>
      <c r="C13" s="10" t="s">
        <v>27</v>
      </c>
      <c r="D13" s="11">
        <f>D14+D44</f>
        <v>7520107</v>
      </c>
      <c r="E13" s="11">
        <f>E14+E44</f>
        <v>7627107</v>
      </c>
      <c r="F13" s="11">
        <f>G13+H13</f>
        <v>7931003</v>
      </c>
      <c r="G13" s="11">
        <f>G14+G44</f>
        <v>1184073</v>
      </c>
      <c r="H13" s="11">
        <f>H14+H44</f>
        <v>6746930</v>
      </c>
      <c r="I13" s="11">
        <f>I14+I44</f>
        <v>6535733</v>
      </c>
      <c r="J13" s="11">
        <f>J14+J44</f>
        <v>0</v>
      </c>
      <c r="K13" s="11">
        <f>F13-I13-J13</f>
        <v>1395270</v>
      </c>
    </row>
    <row r="14" spans="1:11" s="6" customFormat="1" ht="22.5" x14ac:dyDescent="0.25">
      <c r="A14" s="10" t="s">
        <v>28</v>
      </c>
      <c r="B14" s="10" t="s">
        <v>29</v>
      </c>
      <c r="C14" s="10" t="s">
        <v>30</v>
      </c>
      <c r="D14" s="11">
        <f>D15+D23+D34</f>
        <v>6013100</v>
      </c>
      <c r="E14" s="11">
        <f>E15+E23+E34</f>
        <v>6484100</v>
      </c>
      <c r="F14" s="11">
        <f>G14+H14</f>
        <v>6651155</v>
      </c>
      <c r="G14" s="11">
        <f>G15+G23+G34</f>
        <v>632052</v>
      </c>
      <c r="H14" s="11">
        <f>H15+H23+H34</f>
        <v>6019103</v>
      </c>
      <c r="I14" s="11">
        <f>I15+I23+I34</f>
        <v>5890229</v>
      </c>
      <c r="J14" s="11">
        <f>J15+J23+J34</f>
        <v>0</v>
      </c>
      <c r="K14" s="11">
        <f>F14-I14-J14</f>
        <v>760926</v>
      </c>
    </row>
    <row r="15" spans="1:11" s="6" customFormat="1" ht="22.5" x14ac:dyDescent="0.25">
      <c r="A15" s="10" t="s">
        <v>31</v>
      </c>
      <c r="B15" s="10" t="s">
        <v>32</v>
      </c>
      <c r="C15" s="10" t="s">
        <v>33</v>
      </c>
      <c r="D15" s="11">
        <f>+D16</f>
        <v>1559000</v>
      </c>
      <c r="E15" s="11">
        <f>+E16</f>
        <v>2139105</v>
      </c>
      <c r="F15" s="11">
        <f>G15+H15</f>
        <v>2092252</v>
      </c>
      <c r="G15" s="11">
        <f>+G16</f>
        <v>0</v>
      </c>
      <c r="H15" s="11">
        <f>+H16</f>
        <v>2092252</v>
      </c>
      <c r="I15" s="11">
        <f>+I16</f>
        <v>2092252</v>
      </c>
      <c r="J15" s="11">
        <f>+J16</f>
        <v>0</v>
      </c>
      <c r="K15" s="11">
        <f>F15-I15-J15</f>
        <v>0</v>
      </c>
    </row>
    <row r="16" spans="1:11" s="6" customFormat="1" ht="33" x14ac:dyDescent="0.25">
      <c r="A16" s="10" t="s">
        <v>34</v>
      </c>
      <c r="B16" s="10" t="s">
        <v>35</v>
      </c>
      <c r="C16" s="10" t="s">
        <v>36</v>
      </c>
      <c r="D16" s="11">
        <f>D17+D19</f>
        <v>1559000</v>
      </c>
      <c r="E16" s="11">
        <f>E17+E19</f>
        <v>2139105</v>
      </c>
      <c r="F16" s="11">
        <f>G16+H16</f>
        <v>2092252</v>
      </c>
      <c r="G16" s="11">
        <f>G17+G19</f>
        <v>0</v>
      </c>
      <c r="H16" s="11">
        <f>H17+H19</f>
        <v>2092252</v>
      </c>
      <c r="I16" s="11">
        <f>I17+I19</f>
        <v>2092252</v>
      </c>
      <c r="J16" s="11">
        <f>J17+J19</f>
        <v>0</v>
      </c>
      <c r="K16" s="11">
        <f>F16-I16-J16</f>
        <v>0</v>
      </c>
    </row>
    <row r="17" spans="1:11" s="6" customFormat="1" x14ac:dyDescent="0.25">
      <c r="A17" s="10" t="s">
        <v>37</v>
      </c>
      <c r="B17" s="10" t="s">
        <v>38</v>
      </c>
      <c r="C17" s="10" t="s">
        <v>39</v>
      </c>
      <c r="D17" s="11">
        <f>+D18</f>
        <v>30000</v>
      </c>
      <c r="E17" s="11">
        <f>+E18</f>
        <v>30000</v>
      </c>
      <c r="F17" s="11">
        <f>G17+H17</f>
        <v>21143</v>
      </c>
      <c r="G17" s="11">
        <f>+G18</f>
        <v>0</v>
      </c>
      <c r="H17" s="11">
        <f>+H18</f>
        <v>21143</v>
      </c>
      <c r="I17" s="11">
        <f>+I18</f>
        <v>21143</v>
      </c>
      <c r="J17" s="11">
        <f>+J18</f>
        <v>0</v>
      </c>
      <c r="K17" s="11">
        <f>F17-I17-J17</f>
        <v>0</v>
      </c>
    </row>
    <row r="18" spans="1:11" s="6" customFormat="1" ht="22.5" x14ac:dyDescent="0.25">
      <c r="A18" s="10" t="s">
        <v>40</v>
      </c>
      <c r="B18" s="10" t="s">
        <v>41</v>
      </c>
      <c r="C18" s="10" t="s">
        <v>42</v>
      </c>
      <c r="D18" s="11">
        <v>30000</v>
      </c>
      <c r="E18" s="11">
        <v>30000</v>
      </c>
      <c r="F18" s="11">
        <f>G18+H18</f>
        <v>21143</v>
      </c>
      <c r="G18" s="11">
        <v>0</v>
      </c>
      <c r="H18" s="11">
        <v>21143</v>
      </c>
      <c r="I18" s="11">
        <v>21143</v>
      </c>
      <c r="J18" s="11">
        <v>0</v>
      </c>
      <c r="K18" s="11">
        <f>F18-I18-J18</f>
        <v>0</v>
      </c>
    </row>
    <row r="19" spans="1:11" s="6" customFormat="1" ht="22.5" x14ac:dyDescent="0.25">
      <c r="A19" s="10" t="s">
        <v>43</v>
      </c>
      <c r="B19" s="10" t="s">
        <v>44</v>
      </c>
      <c r="C19" s="10" t="s">
        <v>45</v>
      </c>
      <c r="D19" s="11">
        <f>D20+D21+D22</f>
        <v>1529000</v>
      </c>
      <c r="E19" s="11">
        <f>E20+E21+E22</f>
        <v>2109105</v>
      </c>
      <c r="F19" s="11">
        <f>G19+H19</f>
        <v>2071109</v>
      </c>
      <c r="G19" s="11">
        <f>G20+G21+G22</f>
        <v>0</v>
      </c>
      <c r="H19" s="11">
        <f>H20+H21+H22</f>
        <v>2071109</v>
      </c>
      <c r="I19" s="11">
        <f>I20+I21+I22</f>
        <v>2071109</v>
      </c>
      <c r="J19" s="11">
        <f>J20+J21+J22</f>
        <v>0</v>
      </c>
      <c r="K19" s="11">
        <f>F19-I19-J19</f>
        <v>0</v>
      </c>
    </row>
    <row r="20" spans="1:11" s="6" customFormat="1" x14ac:dyDescent="0.25">
      <c r="A20" s="10" t="s">
        <v>46</v>
      </c>
      <c r="B20" s="10" t="s">
        <v>47</v>
      </c>
      <c r="C20" s="10" t="s">
        <v>48</v>
      </c>
      <c r="D20" s="11">
        <v>369000</v>
      </c>
      <c r="E20" s="11">
        <v>632105</v>
      </c>
      <c r="F20" s="11">
        <f>G20+H20</f>
        <v>632105</v>
      </c>
      <c r="G20" s="11">
        <v>0</v>
      </c>
      <c r="H20" s="11">
        <v>632105</v>
      </c>
      <c r="I20" s="11">
        <v>632105</v>
      </c>
      <c r="J20" s="11">
        <v>0</v>
      </c>
      <c r="K20" s="11">
        <f>F20-I20-J20</f>
        <v>0</v>
      </c>
    </row>
    <row r="21" spans="1:11" s="6" customFormat="1" ht="22.5" x14ac:dyDescent="0.25">
      <c r="A21" s="10" t="s">
        <v>49</v>
      </c>
      <c r="B21" s="10" t="s">
        <v>50</v>
      </c>
      <c r="C21" s="10" t="s">
        <v>51</v>
      </c>
      <c r="D21" s="11">
        <v>1160000</v>
      </c>
      <c r="E21" s="11">
        <v>980000</v>
      </c>
      <c r="F21" s="11">
        <f>G21+H21</f>
        <v>948696</v>
      </c>
      <c r="G21" s="11">
        <v>0</v>
      </c>
      <c r="H21" s="11">
        <v>948696</v>
      </c>
      <c r="I21" s="11">
        <v>948696</v>
      </c>
      <c r="J21" s="11">
        <v>0</v>
      </c>
      <c r="K21" s="11">
        <f>F21-I21-J21</f>
        <v>0</v>
      </c>
    </row>
    <row r="22" spans="1:11" s="6" customFormat="1" ht="22.5" x14ac:dyDescent="0.25">
      <c r="A22" s="10" t="s">
        <v>52</v>
      </c>
      <c r="B22" s="10" t="s">
        <v>53</v>
      </c>
      <c r="C22" s="10" t="s">
        <v>54</v>
      </c>
      <c r="D22" s="11">
        <v>0</v>
      </c>
      <c r="E22" s="11">
        <v>497000</v>
      </c>
      <c r="F22" s="11">
        <f>G22+H22</f>
        <v>490308</v>
      </c>
      <c r="G22" s="11">
        <v>0</v>
      </c>
      <c r="H22" s="11">
        <v>490308</v>
      </c>
      <c r="I22" s="11">
        <v>490308</v>
      </c>
      <c r="J22" s="11">
        <v>0</v>
      </c>
      <c r="K22" s="11">
        <f>F22-I22-J22</f>
        <v>0</v>
      </c>
    </row>
    <row r="23" spans="1:11" s="6" customFormat="1" ht="22.5" x14ac:dyDescent="0.25">
      <c r="A23" s="10" t="s">
        <v>55</v>
      </c>
      <c r="B23" s="10" t="s">
        <v>56</v>
      </c>
      <c r="C23" s="10" t="s">
        <v>57</v>
      </c>
      <c r="D23" s="11">
        <f>D24</f>
        <v>1264100</v>
      </c>
      <c r="E23" s="11">
        <f>E24</f>
        <v>1117995</v>
      </c>
      <c r="F23" s="11">
        <f>G23+H23</f>
        <v>1383398</v>
      </c>
      <c r="G23" s="11">
        <f>G24</f>
        <v>556285</v>
      </c>
      <c r="H23" s="11">
        <f>H24</f>
        <v>827113</v>
      </c>
      <c r="I23" s="11">
        <f>I24</f>
        <v>747154</v>
      </c>
      <c r="J23" s="11">
        <f>J24</f>
        <v>0</v>
      </c>
      <c r="K23" s="11">
        <f>F23-I23-J23</f>
        <v>636244</v>
      </c>
    </row>
    <row r="24" spans="1:11" s="6" customFormat="1" ht="22.5" x14ac:dyDescent="0.25">
      <c r="A24" s="10" t="s">
        <v>58</v>
      </c>
      <c r="B24" s="10" t="s">
        <v>59</v>
      </c>
      <c r="C24" s="10" t="s">
        <v>60</v>
      </c>
      <c r="D24" s="11">
        <f>D25+D28+D32+D33</f>
        <v>1264100</v>
      </c>
      <c r="E24" s="11">
        <f>E25+E28+E32+E33</f>
        <v>1117995</v>
      </c>
      <c r="F24" s="11">
        <f>G24+H24</f>
        <v>1383398</v>
      </c>
      <c r="G24" s="11">
        <f>G25+G28+G32+G33</f>
        <v>556285</v>
      </c>
      <c r="H24" s="11">
        <f>H25+H28+H32+H33</f>
        <v>827113</v>
      </c>
      <c r="I24" s="11">
        <f>I25+I28+I32+I33</f>
        <v>747154</v>
      </c>
      <c r="J24" s="11">
        <f>J25+J28+J32+J33</f>
        <v>0</v>
      </c>
      <c r="K24" s="11">
        <f>F24-I24-J24</f>
        <v>636244</v>
      </c>
    </row>
    <row r="25" spans="1:11" s="6" customFormat="1" ht="22.5" x14ac:dyDescent="0.25">
      <c r="A25" s="10" t="s">
        <v>61</v>
      </c>
      <c r="B25" s="10" t="s">
        <v>62</v>
      </c>
      <c r="C25" s="10" t="s">
        <v>63</v>
      </c>
      <c r="D25" s="11">
        <f>D26+D27</f>
        <v>111500</v>
      </c>
      <c r="E25" s="11">
        <f>E26+E27</f>
        <v>111500</v>
      </c>
      <c r="F25" s="11">
        <f>G25+H25</f>
        <v>112892</v>
      </c>
      <c r="G25" s="11">
        <f>G26+G27</f>
        <v>44641</v>
      </c>
      <c r="H25" s="11">
        <f>H26+H27</f>
        <v>68251</v>
      </c>
      <c r="I25" s="11">
        <f>I26+I27</f>
        <v>57924</v>
      </c>
      <c r="J25" s="11">
        <f>J26+J27</f>
        <v>0</v>
      </c>
      <c r="K25" s="11">
        <f>F25-I25-J25</f>
        <v>54968</v>
      </c>
    </row>
    <row r="26" spans="1:11" s="6" customFormat="1" x14ac:dyDescent="0.25">
      <c r="A26" s="10" t="s">
        <v>64</v>
      </c>
      <c r="B26" s="10" t="s">
        <v>65</v>
      </c>
      <c r="C26" s="10" t="s">
        <v>66</v>
      </c>
      <c r="D26" s="11">
        <v>65000</v>
      </c>
      <c r="E26" s="11">
        <v>65000</v>
      </c>
      <c r="F26" s="11">
        <f>G26+H26</f>
        <v>66570</v>
      </c>
      <c r="G26" s="11">
        <v>25681</v>
      </c>
      <c r="H26" s="11">
        <v>40889</v>
      </c>
      <c r="I26" s="11">
        <v>35128</v>
      </c>
      <c r="J26" s="11">
        <v>0</v>
      </c>
      <c r="K26" s="11">
        <f>F26-I26-J26</f>
        <v>31442</v>
      </c>
    </row>
    <row r="27" spans="1:11" s="6" customFormat="1" x14ac:dyDescent="0.25">
      <c r="A27" s="10" t="s">
        <v>67</v>
      </c>
      <c r="B27" s="10" t="s">
        <v>68</v>
      </c>
      <c r="C27" s="10" t="s">
        <v>69</v>
      </c>
      <c r="D27" s="11">
        <v>46500</v>
      </c>
      <c r="E27" s="11">
        <v>46500</v>
      </c>
      <c r="F27" s="11">
        <f>G27+H27</f>
        <v>46322</v>
      </c>
      <c r="G27" s="11">
        <v>18960</v>
      </c>
      <c r="H27" s="11">
        <v>27362</v>
      </c>
      <c r="I27" s="11">
        <v>22796</v>
      </c>
      <c r="J27" s="11">
        <v>0</v>
      </c>
      <c r="K27" s="11">
        <f>F27-I27-J27</f>
        <v>23526</v>
      </c>
    </row>
    <row r="28" spans="1:11" s="6" customFormat="1" ht="22.5" x14ac:dyDescent="0.25">
      <c r="A28" s="10" t="s">
        <v>70</v>
      </c>
      <c r="B28" s="10" t="s">
        <v>71</v>
      </c>
      <c r="C28" s="10" t="s">
        <v>72</v>
      </c>
      <c r="D28" s="11">
        <f>D29+D30+D31</f>
        <v>1096600</v>
      </c>
      <c r="E28" s="11">
        <f>E29+E30+E31</f>
        <v>950495</v>
      </c>
      <c r="F28" s="11">
        <f>G28+H28</f>
        <v>1212135</v>
      </c>
      <c r="G28" s="11">
        <f>G29+G30+G31</f>
        <v>511644</v>
      </c>
      <c r="H28" s="11">
        <f>H29+H30+H31</f>
        <v>700491</v>
      </c>
      <c r="I28" s="11">
        <f>I29+I30+I31</f>
        <v>630859</v>
      </c>
      <c r="J28" s="11">
        <f>J29+J30+J31</f>
        <v>0</v>
      </c>
      <c r="K28" s="11">
        <f>F28-I28-J28</f>
        <v>581276</v>
      </c>
    </row>
    <row r="29" spans="1:11" s="6" customFormat="1" ht="22.5" x14ac:dyDescent="0.25">
      <c r="A29" s="10" t="s">
        <v>73</v>
      </c>
      <c r="B29" s="10" t="s">
        <v>74</v>
      </c>
      <c r="C29" s="10" t="s">
        <v>75</v>
      </c>
      <c r="D29" s="11">
        <v>230600</v>
      </c>
      <c r="E29" s="11">
        <v>230600</v>
      </c>
      <c r="F29" s="11">
        <f>G29+H29</f>
        <v>232949</v>
      </c>
      <c r="G29" s="11">
        <v>104076</v>
      </c>
      <c r="H29" s="11">
        <v>128873</v>
      </c>
      <c r="I29" s="11">
        <v>117419</v>
      </c>
      <c r="J29" s="11">
        <v>0</v>
      </c>
      <c r="K29" s="11">
        <f>F29-I29-J29</f>
        <v>115530</v>
      </c>
    </row>
    <row r="30" spans="1:11" s="6" customFormat="1" ht="22.5" x14ac:dyDescent="0.25">
      <c r="A30" s="10" t="s">
        <v>76</v>
      </c>
      <c r="B30" s="10" t="s">
        <v>77</v>
      </c>
      <c r="C30" s="10" t="s">
        <v>78</v>
      </c>
      <c r="D30" s="11">
        <v>41000</v>
      </c>
      <c r="E30" s="11">
        <v>41000</v>
      </c>
      <c r="F30" s="11">
        <f>G30+H30</f>
        <v>42676</v>
      </c>
      <c r="G30" s="11">
        <v>29972</v>
      </c>
      <c r="H30" s="11">
        <v>12704</v>
      </c>
      <c r="I30" s="11">
        <v>6632</v>
      </c>
      <c r="J30" s="11">
        <v>0</v>
      </c>
      <c r="K30" s="11">
        <f>F30-I30-J30</f>
        <v>36044</v>
      </c>
    </row>
    <row r="31" spans="1:11" s="6" customFormat="1" x14ac:dyDescent="0.25">
      <c r="A31" s="10" t="s">
        <v>79</v>
      </c>
      <c r="B31" s="10" t="s">
        <v>80</v>
      </c>
      <c r="C31" s="10" t="s">
        <v>81</v>
      </c>
      <c r="D31" s="11">
        <v>825000</v>
      </c>
      <c r="E31" s="11">
        <v>678895</v>
      </c>
      <c r="F31" s="11">
        <f>G31+H31</f>
        <v>936510</v>
      </c>
      <c r="G31" s="11">
        <v>377596</v>
      </c>
      <c r="H31" s="11">
        <v>558914</v>
      </c>
      <c r="I31" s="11">
        <v>506808</v>
      </c>
      <c r="J31" s="11">
        <v>0</v>
      </c>
      <c r="K31" s="11">
        <f>F31-I31-J31</f>
        <v>429702</v>
      </c>
    </row>
    <row r="32" spans="1:11" s="6" customFormat="1" x14ac:dyDescent="0.25">
      <c r="A32" s="10" t="s">
        <v>82</v>
      </c>
      <c r="B32" s="10" t="s">
        <v>83</v>
      </c>
      <c r="C32" s="10" t="s">
        <v>84</v>
      </c>
      <c r="D32" s="11">
        <v>8000</v>
      </c>
      <c r="E32" s="11">
        <v>8000</v>
      </c>
      <c r="F32" s="11">
        <f>G32+H32</f>
        <v>12192</v>
      </c>
      <c r="G32" s="11">
        <v>0</v>
      </c>
      <c r="H32" s="11">
        <v>12192</v>
      </c>
      <c r="I32" s="11">
        <v>12192</v>
      </c>
      <c r="J32" s="11">
        <v>0</v>
      </c>
      <c r="K32" s="11">
        <f>F32-I32-J32</f>
        <v>0</v>
      </c>
    </row>
    <row r="33" spans="1:11" s="6" customFormat="1" x14ac:dyDescent="0.25">
      <c r="A33" s="10" t="s">
        <v>85</v>
      </c>
      <c r="B33" s="10" t="s">
        <v>86</v>
      </c>
      <c r="C33" s="10" t="s">
        <v>87</v>
      </c>
      <c r="D33" s="11">
        <v>48000</v>
      </c>
      <c r="E33" s="11">
        <v>48000</v>
      </c>
      <c r="F33" s="11">
        <f>G33+H33</f>
        <v>46179</v>
      </c>
      <c r="G33" s="11">
        <v>0</v>
      </c>
      <c r="H33" s="11">
        <v>46179</v>
      </c>
      <c r="I33" s="11">
        <v>46179</v>
      </c>
      <c r="J33" s="11">
        <v>0</v>
      </c>
      <c r="K33" s="11">
        <f>F33-I33-J33</f>
        <v>0</v>
      </c>
    </row>
    <row r="34" spans="1:11" s="6" customFormat="1" ht="22.5" x14ac:dyDescent="0.25">
      <c r="A34" s="10" t="s">
        <v>88</v>
      </c>
      <c r="B34" s="10" t="s">
        <v>89</v>
      </c>
      <c r="C34" s="10" t="s">
        <v>90</v>
      </c>
      <c r="D34" s="11">
        <f>D35+D39</f>
        <v>3190000</v>
      </c>
      <c r="E34" s="11">
        <f>E35+E39</f>
        <v>3227000</v>
      </c>
      <c r="F34" s="11">
        <f>G34+H34</f>
        <v>3175505</v>
      </c>
      <c r="G34" s="11">
        <f>G35+G39</f>
        <v>75767</v>
      </c>
      <c r="H34" s="11">
        <f>H35+H39</f>
        <v>3099738</v>
      </c>
      <c r="I34" s="11">
        <f>I35+I39</f>
        <v>3050823</v>
      </c>
      <c r="J34" s="11">
        <f>J35+J39</f>
        <v>0</v>
      </c>
      <c r="K34" s="11">
        <f>F34-I34-J34</f>
        <v>124682</v>
      </c>
    </row>
    <row r="35" spans="1:11" s="6" customFormat="1" ht="22.5" x14ac:dyDescent="0.25">
      <c r="A35" s="10" t="s">
        <v>91</v>
      </c>
      <c r="B35" s="10" t="s">
        <v>92</v>
      </c>
      <c r="C35" s="10" t="s">
        <v>93</v>
      </c>
      <c r="D35" s="11">
        <f>+D36+D37+D38</f>
        <v>2977000</v>
      </c>
      <c r="E35" s="11">
        <f>+E36+E37+E38</f>
        <v>3014000</v>
      </c>
      <c r="F35" s="11">
        <f>G35+H35</f>
        <v>2943274</v>
      </c>
      <c r="G35" s="11">
        <f>+G36+G37+G38</f>
        <v>0</v>
      </c>
      <c r="H35" s="11">
        <f>+H36+H37+H38</f>
        <v>2943274</v>
      </c>
      <c r="I35" s="11">
        <f>+I36+I37+I38</f>
        <v>2943274</v>
      </c>
      <c r="J35" s="11">
        <f>+J36+J37+J38</f>
        <v>0</v>
      </c>
      <c r="K35" s="11">
        <f>F35-I35-J35</f>
        <v>0</v>
      </c>
    </row>
    <row r="36" spans="1:11" s="6" customFormat="1" ht="43.5" x14ac:dyDescent="0.25">
      <c r="A36" s="10" t="s">
        <v>94</v>
      </c>
      <c r="B36" s="10" t="s">
        <v>95</v>
      </c>
      <c r="C36" s="10" t="s">
        <v>96</v>
      </c>
      <c r="D36" s="11">
        <v>2488000</v>
      </c>
      <c r="E36" s="11">
        <v>2523000</v>
      </c>
      <c r="F36" s="11">
        <f>G36+H36</f>
        <v>2452274</v>
      </c>
      <c r="G36" s="11">
        <v>0</v>
      </c>
      <c r="H36" s="11">
        <v>2452274</v>
      </c>
      <c r="I36" s="11">
        <v>2452274</v>
      </c>
      <c r="J36" s="11">
        <v>0</v>
      </c>
      <c r="K36" s="11">
        <f>F36-I36-J36</f>
        <v>0</v>
      </c>
    </row>
    <row r="37" spans="1:11" s="6" customFormat="1" ht="22.5" x14ac:dyDescent="0.25">
      <c r="A37" s="10" t="s">
        <v>97</v>
      </c>
      <c r="B37" s="10" t="s">
        <v>98</v>
      </c>
      <c r="C37" s="10" t="s">
        <v>99</v>
      </c>
      <c r="D37" s="11">
        <v>40000</v>
      </c>
      <c r="E37" s="11">
        <v>40000</v>
      </c>
      <c r="F37" s="11">
        <f>G37+H37</f>
        <v>40000</v>
      </c>
      <c r="G37" s="11">
        <v>0</v>
      </c>
      <c r="H37" s="11">
        <v>40000</v>
      </c>
      <c r="I37" s="11">
        <v>40000</v>
      </c>
      <c r="J37" s="11">
        <v>0</v>
      </c>
      <c r="K37" s="11">
        <f>F37-I37-J37</f>
        <v>0</v>
      </c>
    </row>
    <row r="38" spans="1:11" s="6" customFormat="1" ht="22.5" x14ac:dyDescent="0.25">
      <c r="A38" s="10" t="s">
        <v>100</v>
      </c>
      <c r="B38" s="10" t="s">
        <v>101</v>
      </c>
      <c r="C38" s="10" t="s">
        <v>102</v>
      </c>
      <c r="D38" s="11">
        <v>449000</v>
      </c>
      <c r="E38" s="11">
        <v>451000</v>
      </c>
      <c r="F38" s="11">
        <f>G38+H38</f>
        <v>451000</v>
      </c>
      <c r="G38" s="11">
        <v>0</v>
      </c>
      <c r="H38" s="11">
        <v>451000</v>
      </c>
      <c r="I38" s="11">
        <v>451000</v>
      </c>
      <c r="J38" s="11">
        <v>0</v>
      </c>
      <c r="K38" s="11">
        <f>F38-I38-J38</f>
        <v>0</v>
      </c>
    </row>
    <row r="39" spans="1:11" s="6" customFormat="1" ht="33" x14ac:dyDescent="0.25">
      <c r="A39" s="10" t="s">
        <v>103</v>
      </c>
      <c r="B39" s="10" t="s">
        <v>104</v>
      </c>
      <c r="C39" s="10" t="s">
        <v>105</v>
      </c>
      <c r="D39" s="11">
        <f>D40+D43</f>
        <v>213000</v>
      </c>
      <c r="E39" s="11">
        <f>E40+E43</f>
        <v>213000</v>
      </c>
      <c r="F39" s="11">
        <f>G39+H39</f>
        <v>232231</v>
      </c>
      <c r="G39" s="11">
        <f>G40+G43</f>
        <v>75767</v>
      </c>
      <c r="H39" s="11">
        <f>H40+H43</f>
        <v>156464</v>
      </c>
      <c r="I39" s="11">
        <f>I40+I43</f>
        <v>107549</v>
      </c>
      <c r="J39" s="11">
        <f>J40+J43</f>
        <v>0</v>
      </c>
      <c r="K39" s="11">
        <f>F39-I39-J39</f>
        <v>124682</v>
      </c>
    </row>
    <row r="40" spans="1:11" s="6" customFormat="1" ht="22.5" x14ac:dyDescent="0.25">
      <c r="A40" s="10" t="s">
        <v>106</v>
      </c>
      <c r="B40" s="10" t="s">
        <v>107</v>
      </c>
      <c r="C40" s="10" t="s">
        <v>108</v>
      </c>
      <c r="D40" s="11">
        <f>D41+D42</f>
        <v>213000</v>
      </c>
      <c r="E40" s="11">
        <f>E41+E42</f>
        <v>213000</v>
      </c>
      <c r="F40" s="11">
        <f>G40+H40</f>
        <v>231806</v>
      </c>
      <c r="G40" s="11">
        <f>G41+G42</f>
        <v>75767</v>
      </c>
      <c r="H40" s="11">
        <f>H41+H42</f>
        <v>156039</v>
      </c>
      <c r="I40" s="11">
        <f>I41+I42</f>
        <v>107124</v>
      </c>
      <c r="J40" s="11">
        <f>J41+J42</f>
        <v>0</v>
      </c>
      <c r="K40" s="11">
        <f>F40-I40-J40</f>
        <v>124682</v>
      </c>
    </row>
    <row r="41" spans="1:11" s="6" customFormat="1" ht="22.5" x14ac:dyDescent="0.25">
      <c r="A41" s="10" t="s">
        <v>109</v>
      </c>
      <c r="B41" s="10" t="s">
        <v>110</v>
      </c>
      <c r="C41" s="10" t="s">
        <v>111</v>
      </c>
      <c r="D41" s="11">
        <v>191000</v>
      </c>
      <c r="E41" s="11">
        <v>191000</v>
      </c>
      <c r="F41" s="11">
        <f>G41+H41</f>
        <v>200150</v>
      </c>
      <c r="G41" s="11">
        <v>67204</v>
      </c>
      <c r="H41" s="11">
        <v>132946</v>
      </c>
      <c r="I41" s="11">
        <v>92918</v>
      </c>
      <c r="J41" s="11">
        <v>0</v>
      </c>
      <c r="K41" s="11">
        <f>F41-I41-J41</f>
        <v>107232</v>
      </c>
    </row>
    <row r="42" spans="1:11" s="6" customFormat="1" ht="22.5" x14ac:dyDescent="0.25">
      <c r="A42" s="10" t="s">
        <v>112</v>
      </c>
      <c r="B42" s="10" t="s">
        <v>113</v>
      </c>
      <c r="C42" s="10" t="s">
        <v>114</v>
      </c>
      <c r="D42" s="11">
        <v>22000</v>
      </c>
      <c r="E42" s="11">
        <v>22000</v>
      </c>
      <c r="F42" s="11">
        <f>G42+H42</f>
        <v>31656</v>
      </c>
      <c r="G42" s="11">
        <v>8563</v>
      </c>
      <c r="H42" s="11">
        <v>23093</v>
      </c>
      <c r="I42" s="11">
        <v>14206</v>
      </c>
      <c r="J42" s="11">
        <v>0</v>
      </c>
      <c r="K42" s="11">
        <f>F42-I42-J42</f>
        <v>17450</v>
      </c>
    </row>
    <row r="43" spans="1:11" s="6" customFormat="1" ht="22.5" x14ac:dyDescent="0.25">
      <c r="A43" s="10" t="s">
        <v>115</v>
      </c>
      <c r="B43" s="10" t="s">
        <v>116</v>
      </c>
      <c r="C43" s="10" t="s">
        <v>117</v>
      </c>
      <c r="D43" s="11">
        <v>0</v>
      </c>
      <c r="E43" s="11">
        <v>0</v>
      </c>
      <c r="F43" s="11">
        <f>G43+H43</f>
        <v>425</v>
      </c>
      <c r="G43" s="11">
        <v>0</v>
      </c>
      <c r="H43" s="11">
        <v>425</v>
      </c>
      <c r="I43" s="11">
        <v>425</v>
      </c>
      <c r="J43" s="11">
        <v>0</v>
      </c>
      <c r="K43" s="11">
        <f>F43-I43-J43</f>
        <v>0</v>
      </c>
    </row>
    <row r="44" spans="1:11" s="6" customFormat="1" x14ac:dyDescent="0.25">
      <c r="A44" s="10" t="s">
        <v>118</v>
      </c>
      <c r="B44" s="10" t="s">
        <v>119</v>
      </c>
      <c r="C44" s="10" t="s">
        <v>120</v>
      </c>
      <c r="D44" s="11">
        <f>D45+D49</f>
        <v>1507007</v>
      </c>
      <c r="E44" s="11">
        <f>E45+E49</f>
        <v>1143007</v>
      </c>
      <c r="F44" s="11">
        <f>G44+H44</f>
        <v>1279848</v>
      </c>
      <c r="G44" s="11">
        <f>G45+G49</f>
        <v>552021</v>
      </c>
      <c r="H44" s="11">
        <f>H45+H49</f>
        <v>727827</v>
      </c>
      <c r="I44" s="11">
        <f>I45+I49</f>
        <v>645504</v>
      </c>
      <c r="J44" s="11">
        <f>J45+J49</f>
        <v>0</v>
      </c>
      <c r="K44" s="11">
        <f>F44-I44-J44</f>
        <v>634344</v>
      </c>
    </row>
    <row r="45" spans="1:11" s="6" customFormat="1" ht="22.5" x14ac:dyDescent="0.25">
      <c r="A45" s="10" t="s">
        <v>121</v>
      </c>
      <c r="B45" s="10" t="s">
        <v>122</v>
      </c>
      <c r="C45" s="10" t="s">
        <v>123</v>
      </c>
      <c r="D45" s="11">
        <f>D46</f>
        <v>321700</v>
      </c>
      <c r="E45" s="11">
        <f>E46</f>
        <v>321700</v>
      </c>
      <c r="F45" s="11">
        <f>G45+H45</f>
        <v>381558</v>
      </c>
      <c r="G45" s="11">
        <f>G46</f>
        <v>74468</v>
      </c>
      <c r="H45" s="11">
        <f>H46</f>
        <v>307090</v>
      </c>
      <c r="I45" s="11">
        <f>I46</f>
        <v>322617</v>
      </c>
      <c r="J45" s="11">
        <f>J46</f>
        <v>0</v>
      </c>
      <c r="K45" s="11">
        <f>F45-I45-J45</f>
        <v>58941</v>
      </c>
    </row>
    <row r="46" spans="1:11" s="6" customFormat="1" ht="22.5" x14ac:dyDescent="0.25">
      <c r="A46" s="10" t="s">
        <v>124</v>
      </c>
      <c r="B46" s="10" t="s">
        <v>125</v>
      </c>
      <c r="C46" s="10" t="s">
        <v>126</v>
      </c>
      <c r="D46" s="11">
        <f>+D47</f>
        <v>321700</v>
      </c>
      <c r="E46" s="11">
        <f>+E47</f>
        <v>321700</v>
      </c>
      <c r="F46" s="11">
        <f>G46+H46</f>
        <v>381558</v>
      </c>
      <c r="G46" s="11">
        <f>+G47</f>
        <v>74468</v>
      </c>
      <c r="H46" s="11">
        <f>+H47</f>
        <v>307090</v>
      </c>
      <c r="I46" s="11">
        <f>+I47</f>
        <v>322617</v>
      </c>
      <c r="J46" s="11">
        <f>+J47</f>
        <v>0</v>
      </c>
      <c r="K46" s="11">
        <f>F46-I46-J46</f>
        <v>58941</v>
      </c>
    </row>
    <row r="47" spans="1:11" s="6" customFormat="1" x14ac:dyDescent="0.25">
      <c r="A47" s="10" t="s">
        <v>127</v>
      </c>
      <c r="B47" s="10" t="s">
        <v>128</v>
      </c>
      <c r="C47" s="10" t="s">
        <v>129</v>
      </c>
      <c r="D47" s="11">
        <f>+D48</f>
        <v>321700</v>
      </c>
      <c r="E47" s="11">
        <f>+E48</f>
        <v>321700</v>
      </c>
      <c r="F47" s="11">
        <f>G47+H47</f>
        <v>381558</v>
      </c>
      <c r="G47" s="11">
        <f>+G48</f>
        <v>74468</v>
      </c>
      <c r="H47" s="11">
        <f>+H48</f>
        <v>307090</v>
      </c>
      <c r="I47" s="11">
        <f>+I48</f>
        <v>322617</v>
      </c>
      <c r="J47" s="11">
        <f>+J48</f>
        <v>0</v>
      </c>
      <c r="K47" s="11">
        <f>F47-I47-J47</f>
        <v>58941</v>
      </c>
    </row>
    <row r="48" spans="1:11" s="6" customFormat="1" ht="22.5" x14ac:dyDescent="0.25">
      <c r="A48" s="10" t="s">
        <v>130</v>
      </c>
      <c r="B48" s="10" t="s">
        <v>131</v>
      </c>
      <c r="C48" s="10" t="s">
        <v>132</v>
      </c>
      <c r="D48" s="11">
        <v>321700</v>
      </c>
      <c r="E48" s="11">
        <v>321700</v>
      </c>
      <c r="F48" s="11">
        <f>G48+H48</f>
        <v>381558</v>
      </c>
      <c r="G48" s="11">
        <v>74468</v>
      </c>
      <c r="H48" s="11">
        <v>307090</v>
      </c>
      <c r="I48" s="11">
        <v>322617</v>
      </c>
      <c r="J48" s="11">
        <v>0</v>
      </c>
      <c r="K48" s="11">
        <f>F48-I48-J48</f>
        <v>58941</v>
      </c>
    </row>
    <row r="49" spans="1:11" s="6" customFormat="1" ht="22.5" x14ac:dyDescent="0.25">
      <c r="A49" s="10" t="s">
        <v>133</v>
      </c>
      <c r="B49" s="10" t="s">
        <v>134</v>
      </c>
      <c r="C49" s="10" t="s">
        <v>135</v>
      </c>
      <c r="D49" s="11">
        <f>D50+D54+D57</f>
        <v>1185307</v>
      </c>
      <c r="E49" s="11">
        <f>E50+E54+E57</f>
        <v>821307</v>
      </c>
      <c r="F49" s="11">
        <f>G49+H49</f>
        <v>898290</v>
      </c>
      <c r="G49" s="11">
        <f>G50+G54+G57</f>
        <v>477553</v>
      </c>
      <c r="H49" s="11">
        <f>H50+H54+H57</f>
        <v>420737</v>
      </c>
      <c r="I49" s="11">
        <f>I50+I54+I57</f>
        <v>322887</v>
      </c>
      <c r="J49" s="11">
        <f>J50+J54+J57</f>
        <v>0</v>
      </c>
      <c r="K49" s="11">
        <f>F49-I49-J49</f>
        <v>575403</v>
      </c>
    </row>
    <row r="50" spans="1:11" s="6" customFormat="1" ht="43.5" x14ac:dyDescent="0.25">
      <c r="A50" s="10" t="s">
        <v>136</v>
      </c>
      <c r="B50" s="10" t="s">
        <v>137</v>
      </c>
      <c r="C50" s="10" t="s">
        <v>138</v>
      </c>
      <c r="D50" s="11">
        <f>D51+D52+D53</f>
        <v>520707</v>
      </c>
      <c r="E50" s="11">
        <f>E51+E52+E53</f>
        <v>83707</v>
      </c>
      <c r="F50" s="11">
        <f>G50+H50</f>
        <v>18918</v>
      </c>
      <c r="G50" s="11">
        <f>G51+G52+G53</f>
        <v>16002</v>
      </c>
      <c r="H50" s="11">
        <f>H51+H52+H53</f>
        <v>2916</v>
      </c>
      <c r="I50" s="11">
        <f>I51+I52+I53</f>
        <v>2171</v>
      </c>
      <c r="J50" s="11">
        <f>J51+J52+J53</f>
        <v>0</v>
      </c>
      <c r="K50" s="11">
        <f>F50-I50-J50</f>
        <v>16747</v>
      </c>
    </row>
    <row r="51" spans="1:11" s="6" customFormat="1" x14ac:dyDescent="0.25">
      <c r="A51" s="10" t="s">
        <v>139</v>
      </c>
      <c r="B51" s="10" t="s">
        <v>140</v>
      </c>
      <c r="C51" s="10" t="s">
        <v>141</v>
      </c>
      <c r="D51" s="11">
        <v>3607</v>
      </c>
      <c r="E51" s="11">
        <v>3607</v>
      </c>
      <c r="F51" s="11">
        <f>G51+H51</f>
        <v>4837</v>
      </c>
      <c r="G51" s="11">
        <v>4837</v>
      </c>
      <c r="H51" s="11">
        <v>0</v>
      </c>
      <c r="I51" s="11">
        <v>325</v>
      </c>
      <c r="J51" s="11">
        <v>0</v>
      </c>
      <c r="K51" s="11">
        <f>F51-I51-J51</f>
        <v>4512</v>
      </c>
    </row>
    <row r="52" spans="1:11" s="6" customFormat="1" ht="22.5" x14ac:dyDescent="0.25">
      <c r="A52" s="10" t="s">
        <v>142</v>
      </c>
      <c r="B52" s="10" t="s">
        <v>143</v>
      </c>
      <c r="C52" s="10" t="s">
        <v>144</v>
      </c>
      <c r="D52" s="11">
        <v>11100</v>
      </c>
      <c r="E52" s="11">
        <v>11100</v>
      </c>
      <c r="F52" s="11">
        <f>G52+H52</f>
        <v>14081</v>
      </c>
      <c r="G52" s="11">
        <v>11165</v>
      </c>
      <c r="H52" s="11">
        <v>2916</v>
      </c>
      <c r="I52" s="11">
        <v>1846</v>
      </c>
      <c r="J52" s="11">
        <v>0</v>
      </c>
      <c r="K52" s="11">
        <f>F52-I52-J52</f>
        <v>12235</v>
      </c>
    </row>
    <row r="53" spans="1:11" s="6" customFormat="1" ht="22.5" x14ac:dyDescent="0.25">
      <c r="A53" s="10" t="s">
        <v>145</v>
      </c>
      <c r="B53" s="10" t="s">
        <v>146</v>
      </c>
      <c r="C53" s="10" t="s">
        <v>147</v>
      </c>
      <c r="D53" s="11">
        <v>506000</v>
      </c>
      <c r="E53" s="11">
        <v>69000</v>
      </c>
      <c r="F53" s="11">
        <f>G53+H53</f>
        <v>0</v>
      </c>
      <c r="G53" s="11">
        <v>0</v>
      </c>
      <c r="H53" s="11">
        <v>0</v>
      </c>
      <c r="I53" s="11">
        <v>0</v>
      </c>
      <c r="J53" s="11">
        <v>0</v>
      </c>
      <c r="K53" s="11">
        <f>F53-I53-J53</f>
        <v>0</v>
      </c>
    </row>
    <row r="54" spans="1:11" s="6" customFormat="1" ht="22.5" x14ac:dyDescent="0.25">
      <c r="A54" s="10" t="s">
        <v>148</v>
      </c>
      <c r="B54" s="10" t="s">
        <v>149</v>
      </c>
      <c r="C54" s="10" t="s">
        <v>150</v>
      </c>
      <c r="D54" s="11">
        <f>D55</f>
        <v>366000</v>
      </c>
      <c r="E54" s="11">
        <f>E55</f>
        <v>439000</v>
      </c>
      <c r="F54" s="11">
        <f>G54+H54</f>
        <v>535019</v>
      </c>
      <c r="G54" s="11">
        <f>G55</f>
        <v>374666</v>
      </c>
      <c r="H54" s="11">
        <f>H55</f>
        <v>160353</v>
      </c>
      <c r="I54" s="11">
        <f>I55</f>
        <v>72508</v>
      </c>
      <c r="J54" s="11">
        <f>J55</f>
        <v>0</v>
      </c>
      <c r="K54" s="11">
        <f>F54-I54-J54</f>
        <v>462511</v>
      </c>
    </row>
    <row r="55" spans="1:11" s="6" customFormat="1" ht="22.5" x14ac:dyDescent="0.25">
      <c r="A55" s="10" t="s">
        <v>151</v>
      </c>
      <c r="B55" s="10" t="s">
        <v>152</v>
      </c>
      <c r="C55" s="10" t="s">
        <v>153</v>
      </c>
      <c r="D55" s="11">
        <f>D56</f>
        <v>366000</v>
      </c>
      <c r="E55" s="11">
        <f>E56</f>
        <v>439000</v>
      </c>
      <c r="F55" s="11">
        <f>G55+H55</f>
        <v>535019</v>
      </c>
      <c r="G55" s="11">
        <f>G56</f>
        <v>374666</v>
      </c>
      <c r="H55" s="11">
        <f>H56</f>
        <v>160353</v>
      </c>
      <c r="I55" s="11">
        <f>I56</f>
        <v>72508</v>
      </c>
      <c r="J55" s="11">
        <f>J56</f>
        <v>0</v>
      </c>
      <c r="K55" s="11">
        <f>F55-I55-J55</f>
        <v>462511</v>
      </c>
    </row>
    <row r="56" spans="1:11" s="6" customFormat="1" ht="22.5" x14ac:dyDescent="0.25">
      <c r="A56" s="10" t="s">
        <v>154</v>
      </c>
      <c r="B56" s="10" t="s">
        <v>155</v>
      </c>
      <c r="C56" s="10" t="s">
        <v>156</v>
      </c>
      <c r="D56" s="11">
        <v>366000</v>
      </c>
      <c r="E56" s="11">
        <v>439000</v>
      </c>
      <c r="F56" s="11">
        <f>G56+H56</f>
        <v>535019</v>
      </c>
      <c r="G56" s="11">
        <v>374666</v>
      </c>
      <c r="H56" s="11">
        <v>160353</v>
      </c>
      <c r="I56" s="11">
        <v>72508</v>
      </c>
      <c r="J56" s="11">
        <v>0</v>
      </c>
      <c r="K56" s="11">
        <f>F56-I56-J56</f>
        <v>462511</v>
      </c>
    </row>
    <row r="57" spans="1:11" s="6" customFormat="1" ht="33" x14ac:dyDescent="0.25">
      <c r="A57" s="10" t="s">
        <v>157</v>
      </c>
      <c r="B57" s="10" t="s">
        <v>158</v>
      </c>
      <c r="C57" s="10" t="s">
        <v>159</v>
      </c>
      <c r="D57" s="11">
        <f>+D58+D59</f>
        <v>298600</v>
      </c>
      <c r="E57" s="11">
        <f>+E58+E59</f>
        <v>298600</v>
      </c>
      <c r="F57" s="11">
        <f>G57+H57</f>
        <v>344353</v>
      </c>
      <c r="G57" s="11">
        <f>+G58+G59</f>
        <v>86885</v>
      </c>
      <c r="H57" s="11">
        <f>+H58+H59</f>
        <v>257468</v>
      </c>
      <c r="I57" s="11">
        <f>+I58+I59</f>
        <v>248208</v>
      </c>
      <c r="J57" s="11">
        <f>+J58+J59</f>
        <v>0</v>
      </c>
      <c r="K57" s="11">
        <f>F57-I57-J57</f>
        <v>96145</v>
      </c>
    </row>
    <row r="58" spans="1:11" s="6" customFormat="1" x14ac:dyDescent="0.25">
      <c r="A58" s="10" t="s">
        <v>160</v>
      </c>
      <c r="B58" s="10" t="s">
        <v>161</v>
      </c>
      <c r="C58" s="10" t="s">
        <v>162</v>
      </c>
      <c r="D58" s="11">
        <v>42000</v>
      </c>
      <c r="E58" s="11">
        <v>42000</v>
      </c>
      <c r="F58" s="11">
        <f>G58+H58</f>
        <v>84184</v>
      </c>
      <c r="G58" s="11">
        <v>0</v>
      </c>
      <c r="H58" s="11">
        <v>84184</v>
      </c>
      <c r="I58" s="11">
        <v>84184</v>
      </c>
      <c r="J58" s="11">
        <v>0</v>
      </c>
      <c r="K58" s="11">
        <f>F58-I58-J58</f>
        <v>0</v>
      </c>
    </row>
    <row r="59" spans="1:11" s="6" customFormat="1" x14ac:dyDescent="0.25">
      <c r="A59" s="10" t="s">
        <v>163</v>
      </c>
      <c r="B59" s="10" t="s">
        <v>164</v>
      </c>
      <c r="C59" s="10" t="s">
        <v>165</v>
      </c>
      <c r="D59" s="11">
        <v>256600</v>
      </c>
      <c r="E59" s="11">
        <v>256600</v>
      </c>
      <c r="F59" s="11">
        <f>G59+H59</f>
        <v>260169</v>
      </c>
      <c r="G59" s="11">
        <v>86885</v>
      </c>
      <c r="H59" s="11">
        <v>173284</v>
      </c>
      <c r="I59" s="11">
        <v>164024</v>
      </c>
      <c r="J59" s="11">
        <v>0</v>
      </c>
      <c r="K59" s="11">
        <f>F59-I59-J59</f>
        <v>96145</v>
      </c>
    </row>
    <row r="60" spans="1:11" s="6" customFormat="1" ht="33" x14ac:dyDescent="0.25">
      <c r="A60" s="10" t="s">
        <v>166</v>
      </c>
      <c r="B60" s="10" t="s">
        <v>167</v>
      </c>
      <c r="C60" s="10" t="s">
        <v>168</v>
      </c>
      <c r="D60" s="11">
        <v>-1235607</v>
      </c>
      <c r="E60" s="11">
        <v>-1414907</v>
      </c>
      <c r="F60" s="11">
        <f>G60+H60</f>
        <v>-1335321</v>
      </c>
      <c r="G60" s="11">
        <v>0</v>
      </c>
      <c r="H60" s="11">
        <v>-1335321</v>
      </c>
      <c r="I60" s="11">
        <v>-1335321</v>
      </c>
      <c r="J60" s="11">
        <v>0</v>
      </c>
      <c r="K60" s="11">
        <f>F60-I60-J60</f>
        <v>0</v>
      </c>
    </row>
    <row r="61" spans="1:11" s="6" customFormat="1" x14ac:dyDescent="0.25">
      <c r="A61" s="10" t="s">
        <v>169</v>
      </c>
      <c r="B61" s="10" t="s">
        <v>170</v>
      </c>
      <c r="C61" s="10" t="s">
        <v>171</v>
      </c>
      <c r="D61" s="11">
        <v>1235607</v>
      </c>
      <c r="E61" s="11">
        <v>1414907</v>
      </c>
      <c r="F61" s="11">
        <f>G61+H61</f>
        <v>1335321</v>
      </c>
      <c r="G61" s="11">
        <v>0</v>
      </c>
      <c r="H61" s="11">
        <v>1335321</v>
      </c>
      <c r="I61" s="11">
        <v>1335321</v>
      </c>
      <c r="J61" s="11">
        <v>0</v>
      </c>
      <c r="K61" s="11">
        <f>F61-I61-J61</f>
        <v>0</v>
      </c>
    </row>
    <row r="62" spans="1:11" s="6" customFormat="1" ht="22.5" x14ac:dyDescent="0.25">
      <c r="A62" s="10" t="s">
        <v>172</v>
      </c>
      <c r="B62" s="10" t="s">
        <v>173</v>
      </c>
      <c r="C62" s="10" t="s">
        <v>174</v>
      </c>
      <c r="D62" s="11">
        <f>D63</f>
        <v>39393</v>
      </c>
      <c r="E62" s="11">
        <f>E63</f>
        <v>39393</v>
      </c>
      <c r="F62" s="11">
        <f>G62+H62</f>
        <v>0</v>
      </c>
      <c r="G62" s="11">
        <f>G63</f>
        <v>0</v>
      </c>
      <c r="H62" s="11">
        <f>H63</f>
        <v>0</v>
      </c>
      <c r="I62" s="11">
        <f>I63</f>
        <v>0</v>
      </c>
      <c r="J62" s="11">
        <f>J63</f>
        <v>0</v>
      </c>
      <c r="K62" s="11">
        <f>F62-I62-J62</f>
        <v>0</v>
      </c>
    </row>
    <row r="63" spans="1:11" s="6" customFormat="1" ht="43.5" x14ac:dyDescent="0.25">
      <c r="A63" s="10" t="s">
        <v>175</v>
      </c>
      <c r="B63" s="10" t="s">
        <v>176</v>
      </c>
      <c r="C63" s="10" t="s">
        <v>177</v>
      </c>
      <c r="D63" s="11">
        <f>+D64</f>
        <v>39393</v>
      </c>
      <c r="E63" s="11">
        <f>+E64</f>
        <v>39393</v>
      </c>
      <c r="F63" s="11">
        <f>G63+H63</f>
        <v>0</v>
      </c>
      <c r="G63" s="11">
        <f>+G64</f>
        <v>0</v>
      </c>
      <c r="H63" s="11">
        <f>+H64</f>
        <v>0</v>
      </c>
      <c r="I63" s="11">
        <f>+I64</f>
        <v>0</v>
      </c>
      <c r="J63" s="11">
        <f>+J64</f>
        <v>0</v>
      </c>
      <c r="K63" s="11">
        <f>F63-I63-J63</f>
        <v>0</v>
      </c>
    </row>
    <row r="64" spans="1:11" s="6" customFormat="1" ht="33" x14ac:dyDescent="0.25">
      <c r="A64" s="10" t="s">
        <v>178</v>
      </c>
      <c r="B64" s="10" t="s">
        <v>179</v>
      </c>
      <c r="C64" s="10" t="s">
        <v>180</v>
      </c>
      <c r="D64" s="11">
        <v>39393</v>
      </c>
      <c r="E64" s="11">
        <v>39393</v>
      </c>
      <c r="F64" s="11">
        <f>G64+H64</f>
        <v>0</v>
      </c>
      <c r="G64" s="11">
        <v>0</v>
      </c>
      <c r="H64" s="11">
        <v>0</v>
      </c>
      <c r="I64" s="11">
        <v>0</v>
      </c>
      <c r="J64" s="11">
        <v>0</v>
      </c>
      <c r="K64" s="11">
        <f>F64-I64-J64</f>
        <v>0</v>
      </c>
    </row>
    <row r="65" spans="1:11" s="6" customFormat="1" x14ac:dyDescent="0.25">
      <c r="A65" s="10" t="s">
        <v>181</v>
      </c>
      <c r="B65" s="10" t="s">
        <v>182</v>
      </c>
      <c r="C65" s="10" t="s">
        <v>183</v>
      </c>
      <c r="D65" s="11">
        <f>D66</f>
        <v>21284700</v>
      </c>
      <c r="E65" s="11">
        <f>E66</f>
        <v>16584700</v>
      </c>
      <c r="F65" s="11">
        <f>G65+H65</f>
        <v>16087177</v>
      </c>
      <c r="G65" s="11">
        <f>G66</f>
        <v>0</v>
      </c>
      <c r="H65" s="11">
        <f>H66</f>
        <v>16087177</v>
      </c>
      <c r="I65" s="11">
        <f>I66</f>
        <v>16087177</v>
      </c>
      <c r="J65" s="11">
        <f>J66</f>
        <v>0</v>
      </c>
      <c r="K65" s="11">
        <f>F65-I65-J65</f>
        <v>0</v>
      </c>
    </row>
    <row r="66" spans="1:11" s="6" customFormat="1" ht="22.5" x14ac:dyDescent="0.25">
      <c r="A66" s="10" t="s">
        <v>184</v>
      </c>
      <c r="B66" s="10" t="s">
        <v>185</v>
      </c>
      <c r="C66" s="10" t="s">
        <v>186</v>
      </c>
      <c r="D66" s="11">
        <f>D67+D77</f>
        <v>21284700</v>
      </c>
      <c r="E66" s="11">
        <f>E67+E77</f>
        <v>16584700</v>
      </c>
      <c r="F66" s="11">
        <f>G66+H66</f>
        <v>16087177</v>
      </c>
      <c r="G66" s="11">
        <f>G67+G77</f>
        <v>0</v>
      </c>
      <c r="H66" s="11">
        <f>H67+H77</f>
        <v>16087177</v>
      </c>
      <c r="I66" s="11">
        <f>I67+I77</f>
        <v>16087177</v>
      </c>
      <c r="J66" s="11">
        <f>J67+J77</f>
        <v>0</v>
      </c>
      <c r="K66" s="11">
        <f>F66-I66-J66</f>
        <v>0</v>
      </c>
    </row>
    <row r="67" spans="1:11" s="6" customFormat="1" ht="96" x14ac:dyDescent="0.25">
      <c r="A67" s="10" t="s">
        <v>187</v>
      </c>
      <c r="B67" s="10" t="s">
        <v>188</v>
      </c>
      <c r="C67" s="10" t="s">
        <v>189</v>
      </c>
      <c r="D67" s="11">
        <f>+D68+D69+D70+D71+D74</f>
        <v>19582700</v>
      </c>
      <c r="E67" s="11">
        <f>+E68+E69+E70+E71+E74</f>
        <v>16162700</v>
      </c>
      <c r="F67" s="11">
        <f>G67+H67</f>
        <v>14877329</v>
      </c>
      <c r="G67" s="11">
        <f>+G68+G69+G70+G71+G74</f>
        <v>0</v>
      </c>
      <c r="H67" s="11">
        <f>+H68+H69+H70+H71+H74</f>
        <v>14877329</v>
      </c>
      <c r="I67" s="11">
        <f>+I68+I69+I70+I71+I74</f>
        <v>14877329</v>
      </c>
      <c r="J67" s="11">
        <f>+J68+J69+J70+J71+J74</f>
        <v>0</v>
      </c>
      <c r="K67" s="11">
        <f>F67-I67-J67</f>
        <v>0</v>
      </c>
    </row>
    <row r="68" spans="1:11" s="6" customFormat="1" ht="43.5" x14ac:dyDescent="0.25">
      <c r="A68" s="10" t="s">
        <v>190</v>
      </c>
      <c r="B68" s="10" t="s">
        <v>191</v>
      </c>
      <c r="C68" s="10" t="s">
        <v>192</v>
      </c>
      <c r="D68" s="11">
        <v>534000</v>
      </c>
      <c r="E68" s="11">
        <v>784000</v>
      </c>
      <c r="F68" s="11">
        <f>G68+H68</f>
        <v>506764</v>
      </c>
      <c r="G68" s="11">
        <v>0</v>
      </c>
      <c r="H68" s="11">
        <v>506764</v>
      </c>
      <c r="I68" s="11">
        <v>506764</v>
      </c>
      <c r="J68" s="11">
        <v>0</v>
      </c>
      <c r="K68" s="11">
        <f>F68-I68-J68</f>
        <v>0</v>
      </c>
    </row>
    <row r="69" spans="1:11" s="6" customFormat="1" ht="22.5" x14ac:dyDescent="0.25">
      <c r="A69" s="10" t="s">
        <v>193</v>
      </c>
      <c r="B69" s="10" t="s">
        <v>194</v>
      </c>
      <c r="C69" s="10" t="s">
        <v>195</v>
      </c>
      <c r="D69" s="11">
        <v>88700</v>
      </c>
      <c r="E69" s="11">
        <v>88700</v>
      </c>
      <c r="F69" s="11">
        <f>G69+H69</f>
        <v>67677</v>
      </c>
      <c r="G69" s="11">
        <v>0</v>
      </c>
      <c r="H69" s="11">
        <v>67677</v>
      </c>
      <c r="I69" s="11">
        <v>67677</v>
      </c>
      <c r="J69" s="11">
        <v>0</v>
      </c>
      <c r="K69" s="11">
        <f>F69-I69-J69</f>
        <v>0</v>
      </c>
    </row>
    <row r="70" spans="1:11" s="6" customFormat="1" ht="33" x14ac:dyDescent="0.25">
      <c r="A70" s="10" t="s">
        <v>196</v>
      </c>
      <c r="B70" s="10" t="s">
        <v>197</v>
      </c>
      <c r="C70" s="10" t="s">
        <v>198</v>
      </c>
      <c r="D70" s="11">
        <v>10500000</v>
      </c>
      <c r="E70" s="11">
        <v>9500000</v>
      </c>
      <c r="F70" s="11">
        <f>G70+H70</f>
        <v>9375049</v>
      </c>
      <c r="G70" s="11">
        <v>0</v>
      </c>
      <c r="H70" s="11">
        <v>9375049</v>
      </c>
      <c r="I70" s="11">
        <v>9375049</v>
      </c>
      <c r="J70" s="11">
        <v>0</v>
      </c>
      <c r="K70" s="11">
        <f>F70-I70-J70</f>
        <v>0</v>
      </c>
    </row>
    <row r="71" spans="1:11" s="6" customFormat="1" ht="33" x14ac:dyDescent="0.25">
      <c r="A71" s="10" t="s">
        <v>199</v>
      </c>
      <c r="B71" s="10" t="s">
        <v>200</v>
      </c>
      <c r="C71" s="10" t="s">
        <v>201</v>
      </c>
      <c r="D71" s="11">
        <f>D72+D73</f>
        <v>8460000</v>
      </c>
      <c r="E71" s="11">
        <f>E72+E73</f>
        <v>5790000</v>
      </c>
      <c r="F71" s="11">
        <f>G71+H71</f>
        <v>2493930</v>
      </c>
      <c r="G71" s="11">
        <f>G72+G73</f>
        <v>0</v>
      </c>
      <c r="H71" s="11">
        <f>H72+H73</f>
        <v>2493930</v>
      </c>
      <c r="I71" s="11">
        <f>I72+I73</f>
        <v>2493930</v>
      </c>
      <c r="J71" s="11">
        <f>J72+J73</f>
        <v>0</v>
      </c>
      <c r="K71" s="11">
        <f>F71-I71-J71</f>
        <v>0</v>
      </c>
    </row>
    <row r="72" spans="1:11" s="6" customFormat="1" x14ac:dyDescent="0.25">
      <c r="A72" s="10" t="s">
        <v>202</v>
      </c>
      <c r="B72" s="10" t="s">
        <v>203</v>
      </c>
      <c r="C72" s="10" t="s">
        <v>204</v>
      </c>
      <c r="D72" s="11">
        <v>7082500</v>
      </c>
      <c r="E72" s="11">
        <v>4822500</v>
      </c>
      <c r="F72" s="11">
        <f>G72+H72</f>
        <v>2095739</v>
      </c>
      <c r="G72" s="11">
        <v>0</v>
      </c>
      <c r="H72" s="11">
        <v>2095739</v>
      </c>
      <c r="I72" s="11">
        <v>2095739</v>
      </c>
      <c r="J72" s="11">
        <v>0</v>
      </c>
      <c r="K72" s="11">
        <f>F72-I72-J72</f>
        <v>0</v>
      </c>
    </row>
    <row r="73" spans="1:11" s="6" customFormat="1" x14ac:dyDescent="0.25">
      <c r="A73" s="10" t="s">
        <v>205</v>
      </c>
      <c r="B73" s="10" t="s">
        <v>206</v>
      </c>
      <c r="C73" s="10" t="s">
        <v>207</v>
      </c>
      <c r="D73" s="11">
        <v>1377500</v>
      </c>
      <c r="E73" s="11">
        <v>967500</v>
      </c>
      <c r="F73" s="11">
        <f>G73+H73</f>
        <v>398191</v>
      </c>
      <c r="G73" s="11">
        <v>0</v>
      </c>
      <c r="H73" s="11">
        <v>398191</v>
      </c>
      <c r="I73" s="11">
        <v>398191</v>
      </c>
      <c r="J73" s="11">
        <v>0</v>
      </c>
      <c r="K73" s="11">
        <f>F73-I73-J73</f>
        <v>0</v>
      </c>
    </row>
    <row r="74" spans="1:11" s="6" customFormat="1" ht="22.5" x14ac:dyDescent="0.25">
      <c r="A74" s="10" t="s">
        <v>208</v>
      </c>
      <c r="B74" s="10" t="s">
        <v>209</v>
      </c>
      <c r="C74" s="10" t="s">
        <v>210</v>
      </c>
      <c r="D74" s="11">
        <f>D75+D76</f>
        <v>0</v>
      </c>
      <c r="E74" s="11">
        <f>E75+E76</f>
        <v>0</v>
      </c>
      <c r="F74" s="11">
        <f>G74+H74</f>
        <v>2433909</v>
      </c>
      <c r="G74" s="11">
        <f>G75+G76</f>
        <v>0</v>
      </c>
      <c r="H74" s="11">
        <f>H75+H76</f>
        <v>2433909</v>
      </c>
      <c r="I74" s="11">
        <f>I75+I76</f>
        <v>2433909</v>
      </c>
      <c r="J74" s="11">
        <f>J75+J76</f>
        <v>0</v>
      </c>
      <c r="K74" s="11">
        <f>F74-I74-J74</f>
        <v>0</v>
      </c>
    </row>
    <row r="75" spans="1:11" s="6" customFormat="1" x14ac:dyDescent="0.25">
      <c r="A75" s="10" t="s">
        <v>211</v>
      </c>
      <c r="B75" s="10" t="s">
        <v>212</v>
      </c>
      <c r="C75" s="10" t="s">
        <v>213</v>
      </c>
      <c r="D75" s="11">
        <v>0</v>
      </c>
      <c r="E75" s="11">
        <v>0</v>
      </c>
      <c r="F75" s="11">
        <f>G75+H75</f>
        <v>2044905</v>
      </c>
      <c r="G75" s="11">
        <v>0</v>
      </c>
      <c r="H75" s="11">
        <v>2044905</v>
      </c>
      <c r="I75" s="11">
        <v>2044905</v>
      </c>
      <c r="J75" s="11">
        <v>0</v>
      </c>
      <c r="K75" s="11">
        <f>F75-I75-J75</f>
        <v>0</v>
      </c>
    </row>
    <row r="76" spans="1:11" s="6" customFormat="1" x14ac:dyDescent="0.25">
      <c r="A76" s="10" t="s">
        <v>214</v>
      </c>
      <c r="B76" s="10" t="s">
        <v>206</v>
      </c>
      <c r="C76" s="10" t="s">
        <v>215</v>
      </c>
      <c r="D76" s="11">
        <v>0</v>
      </c>
      <c r="E76" s="11">
        <v>0</v>
      </c>
      <c r="F76" s="11">
        <f>G76+H76</f>
        <v>389004</v>
      </c>
      <c r="G76" s="11">
        <v>0</v>
      </c>
      <c r="H76" s="11">
        <v>389004</v>
      </c>
      <c r="I76" s="11">
        <v>389004</v>
      </c>
      <c r="J76" s="11">
        <v>0</v>
      </c>
      <c r="K76" s="11">
        <f>F76-I76-J76</f>
        <v>0</v>
      </c>
    </row>
    <row r="77" spans="1:11" s="6" customFormat="1" ht="33" x14ac:dyDescent="0.25">
      <c r="A77" s="10" t="s">
        <v>216</v>
      </c>
      <c r="B77" s="10" t="s">
        <v>217</v>
      </c>
      <c r="C77" s="10" t="s">
        <v>218</v>
      </c>
      <c r="D77" s="11">
        <f>+D78+D79+D80+D81</f>
        <v>1702000</v>
      </c>
      <c r="E77" s="11">
        <f>+E78+E79+E80+E81</f>
        <v>422000</v>
      </c>
      <c r="F77" s="11">
        <f>G77+H77</f>
        <v>1209848</v>
      </c>
      <c r="G77" s="11">
        <f>+G78+G79+G80+G81</f>
        <v>0</v>
      </c>
      <c r="H77" s="11">
        <f>+H78+H79+H80+H81</f>
        <v>1209848</v>
      </c>
      <c r="I77" s="11">
        <f>+I78+I79+I80+I81</f>
        <v>1209848</v>
      </c>
      <c r="J77" s="11">
        <f>+J78+J79+J80+J81</f>
        <v>0</v>
      </c>
      <c r="K77" s="11">
        <f>F77-I77-J77</f>
        <v>0</v>
      </c>
    </row>
    <row r="78" spans="1:11" s="6" customFormat="1" ht="22.5" x14ac:dyDescent="0.25">
      <c r="A78" s="10" t="s">
        <v>219</v>
      </c>
      <c r="B78" s="10" t="s">
        <v>220</v>
      </c>
      <c r="C78" s="10" t="s">
        <v>221</v>
      </c>
      <c r="D78" s="11">
        <v>0</v>
      </c>
      <c r="E78" s="11">
        <v>200000</v>
      </c>
      <c r="F78" s="11">
        <f>G78+H78</f>
        <v>310279</v>
      </c>
      <c r="G78" s="11">
        <v>0</v>
      </c>
      <c r="H78" s="11">
        <v>310279</v>
      </c>
      <c r="I78" s="11">
        <v>310279</v>
      </c>
      <c r="J78" s="11">
        <v>0</v>
      </c>
      <c r="K78" s="11">
        <f>F78-I78-J78</f>
        <v>0</v>
      </c>
    </row>
    <row r="79" spans="1:11" s="6" customFormat="1" ht="43.5" x14ac:dyDescent="0.25">
      <c r="A79" s="10" t="s">
        <v>222</v>
      </c>
      <c r="B79" s="10" t="s">
        <v>223</v>
      </c>
      <c r="C79" s="10" t="s">
        <v>224</v>
      </c>
      <c r="D79" s="11">
        <v>160000</v>
      </c>
      <c r="E79" s="11">
        <v>60000</v>
      </c>
      <c r="F79" s="11">
        <f>G79+H79</f>
        <v>43209</v>
      </c>
      <c r="G79" s="11">
        <v>0</v>
      </c>
      <c r="H79" s="11">
        <v>43209</v>
      </c>
      <c r="I79" s="11">
        <v>43209</v>
      </c>
      <c r="J79" s="11">
        <v>0</v>
      </c>
      <c r="K79" s="11">
        <f>F79-I79-J79</f>
        <v>0</v>
      </c>
    </row>
    <row r="80" spans="1:11" s="6" customFormat="1" ht="43.5" x14ac:dyDescent="0.25">
      <c r="A80" s="10" t="s">
        <v>225</v>
      </c>
      <c r="B80" s="10" t="s">
        <v>226</v>
      </c>
      <c r="C80" s="10" t="s">
        <v>227</v>
      </c>
      <c r="D80" s="11">
        <v>1542000</v>
      </c>
      <c r="E80" s="11">
        <v>162000</v>
      </c>
      <c r="F80" s="11">
        <f>G80+H80</f>
        <v>161269</v>
      </c>
      <c r="G80" s="11">
        <v>0</v>
      </c>
      <c r="H80" s="11">
        <v>161269</v>
      </c>
      <c r="I80" s="11">
        <v>161269</v>
      </c>
      <c r="J80" s="11">
        <v>0</v>
      </c>
      <c r="K80" s="11">
        <f>F80-I80-J80</f>
        <v>0</v>
      </c>
    </row>
    <row r="81" spans="1:12" s="6" customFormat="1" ht="22.5" x14ac:dyDescent="0.25">
      <c r="A81" s="10" t="s">
        <v>228</v>
      </c>
      <c r="B81" s="10" t="s">
        <v>229</v>
      </c>
      <c r="C81" s="10" t="s">
        <v>230</v>
      </c>
      <c r="D81" s="11">
        <f>D82+D83</f>
        <v>0</v>
      </c>
      <c r="E81" s="11">
        <f>E82+E83</f>
        <v>0</v>
      </c>
      <c r="F81" s="11">
        <f>G81+H81</f>
        <v>695091</v>
      </c>
      <c r="G81" s="11">
        <f>G82+G83</f>
        <v>0</v>
      </c>
      <c r="H81" s="11">
        <f>H82+H83</f>
        <v>695091</v>
      </c>
      <c r="I81" s="11">
        <f>I82+I83</f>
        <v>695091</v>
      </c>
      <c r="J81" s="11">
        <f>J82+J83</f>
        <v>0</v>
      </c>
      <c r="K81" s="11">
        <f>F81-I81-J81</f>
        <v>0</v>
      </c>
    </row>
    <row r="82" spans="1:12" s="6" customFormat="1" x14ac:dyDescent="0.25">
      <c r="A82" s="10" t="s">
        <v>231</v>
      </c>
      <c r="B82" s="10" t="s">
        <v>232</v>
      </c>
      <c r="C82" s="10" t="s">
        <v>233</v>
      </c>
      <c r="D82" s="11">
        <v>0</v>
      </c>
      <c r="E82" s="11">
        <v>0</v>
      </c>
      <c r="F82" s="11">
        <f>G82+H82</f>
        <v>584733</v>
      </c>
      <c r="G82" s="11">
        <v>0</v>
      </c>
      <c r="H82" s="11">
        <v>584733</v>
      </c>
      <c r="I82" s="11">
        <v>584733</v>
      </c>
      <c r="J82" s="11">
        <v>0</v>
      </c>
      <c r="K82" s="11">
        <f>F82-I82-J82</f>
        <v>0</v>
      </c>
    </row>
    <row r="83" spans="1:12" s="6" customFormat="1" x14ac:dyDescent="0.25">
      <c r="A83" s="10" t="s">
        <v>234</v>
      </c>
      <c r="B83" s="10" t="s">
        <v>235</v>
      </c>
      <c r="C83" s="10" t="s">
        <v>236</v>
      </c>
      <c r="D83" s="11">
        <v>0</v>
      </c>
      <c r="E83" s="11">
        <v>0</v>
      </c>
      <c r="F83" s="11">
        <f>G83+H83</f>
        <v>110358</v>
      </c>
      <c r="G83" s="11">
        <v>0</v>
      </c>
      <c r="H83" s="11">
        <v>110358</v>
      </c>
      <c r="I83" s="11">
        <v>110358</v>
      </c>
      <c r="J83" s="11">
        <v>0</v>
      </c>
      <c r="K83" s="11">
        <f>F83-I83-J83</f>
        <v>0</v>
      </c>
    </row>
    <row r="84" spans="1:12" s="6" customFormat="1" ht="33" x14ac:dyDescent="0.25">
      <c r="A84" s="10" t="s">
        <v>237</v>
      </c>
      <c r="B84" s="10" t="s">
        <v>238</v>
      </c>
      <c r="C84" s="10" t="s">
        <v>239</v>
      </c>
      <c r="D84" s="11">
        <f>+D85</f>
        <v>463000</v>
      </c>
      <c r="E84" s="11">
        <f>+E85</f>
        <v>463000</v>
      </c>
      <c r="F84" s="11">
        <f>G84+H84</f>
        <v>305182</v>
      </c>
      <c r="G84" s="11">
        <f>+G85</f>
        <v>0</v>
      </c>
      <c r="H84" s="11">
        <f>+H85</f>
        <v>305182</v>
      </c>
      <c r="I84" s="11">
        <f>+I85</f>
        <v>305182</v>
      </c>
      <c r="J84" s="11">
        <f>+J85</f>
        <v>0</v>
      </c>
      <c r="K84" s="11">
        <f>F84-I84-J84</f>
        <v>0</v>
      </c>
    </row>
    <row r="85" spans="1:12" s="6" customFormat="1" ht="33" x14ac:dyDescent="0.25">
      <c r="A85" s="10" t="s">
        <v>240</v>
      </c>
      <c r="B85" s="10" t="s">
        <v>241</v>
      </c>
      <c r="C85" s="10" t="s">
        <v>242</v>
      </c>
      <c r="D85" s="11">
        <f>D86+D87</f>
        <v>463000</v>
      </c>
      <c r="E85" s="11">
        <f>E86+E87</f>
        <v>463000</v>
      </c>
      <c r="F85" s="11">
        <f>G85+H85</f>
        <v>305182</v>
      </c>
      <c r="G85" s="11">
        <f>G86+G87</f>
        <v>0</v>
      </c>
      <c r="H85" s="11">
        <f>H86+H87</f>
        <v>305182</v>
      </c>
      <c r="I85" s="11">
        <f>I86+I87</f>
        <v>305182</v>
      </c>
      <c r="J85" s="11">
        <f>J86+J87</f>
        <v>0</v>
      </c>
      <c r="K85" s="11">
        <f>F85-I85-J85</f>
        <v>0</v>
      </c>
    </row>
    <row r="86" spans="1:12" s="6" customFormat="1" ht="22.5" x14ac:dyDescent="0.25">
      <c r="A86" s="10" t="s">
        <v>243</v>
      </c>
      <c r="B86" s="10" t="s">
        <v>244</v>
      </c>
      <c r="C86" s="10" t="s">
        <v>245</v>
      </c>
      <c r="D86" s="11">
        <v>374000</v>
      </c>
      <c r="E86" s="11">
        <v>374000</v>
      </c>
      <c r="F86" s="11">
        <f>G86+H86</f>
        <v>138568</v>
      </c>
      <c r="G86" s="11">
        <v>0</v>
      </c>
      <c r="H86" s="11">
        <v>138568</v>
      </c>
      <c r="I86" s="11">
        <v>138568</v>
      </c>
      <c r="J86" s="11">
        <v>0</v>
      </c>
      <c r="K86" s="11">
        <f>F86-I86-J86</f>
        <v>0</v>
      </c>
    </row>
    <row r="87" spans="1:12" s="6" customFormat="1" x14ac:dyDescent="0.25">
      <c r="A87" s="10" t="s">
        <v>246</v>
      </c>
      <c r="B87" s="10" t="s">
        <v>247</v>
      </c>
      <c r="C87" s="10" t="s">
        <v>248</v>
      </c>
      <c r="D87" s="11">
        <v>89000</v>
      </c>
      <c r="E87" s="11">
        <v>89000</v>
      </c>
      <c r="F87" s="11">
        <f>G87+H87</f>
        <v>166614</v>
      </c>
      <c r="G87" s="11">
        <v>0</v>
      </c>
      <c r="H87" s="11">
        <v>166614</v>
      </c>
      <c r="I87" s="11">
        <v>166614</v>
      </c>
      <c r="J87" s="11">
        <v>0</v>
      </c>
      <c r="K87" s="11">
        <f>F87-I87-J87</f>
        <v>0</v>
      </c>
    </row>
    <row r="88" spans="1:12" s="6" customFormat="1" x14ac:dyDescent="0.25">
      <c r="A88" s="8"/>
      <c r="B88" s="8"/>
      <c r="C88" s="8"/>
      <c r="D88" s="9"/>
      <c r="E88" s="9"/>
      <c r="F88" s="9"/>
      <c r="G88" s="9"/>
      <c r="H88" s="9"/>
      <c r="I88" s="9"/>
      <c r="J88" s="9"/>
      <c r="K88" s="9"/>
    </row>
    <row r="89" spans="1:12" x14ac:dyDescent="0.25">
      <c r="A89" s="13" t="s">
        <v>249</v>
      </c>
      <c r="B89" s="13"/>
      <c r="C89" s="13"/>
      <c r="D89" s="13"/>
      <c r="E89" s="13" t="s">
        <v>251</v>
      </c>
      <c r="F89" s="13"/>
      <c r="G89" s="13"/>
      <c r="H89" s="13"/>
      <c r="I89" s="13" t="s">
        <v>252</v>
      </c>
      <c r="J89" s="13"/>
      <c r="K89" s="13"/>
      <c r="L89" s="13"/>
    </row>
    <row r="90" spans="1:12" x14ac:dyDescent="0.25">
      <c r="A90" s="3" t="s">
        <v>250</v>
      </c>
      <c r="B90" s="3"/>
      <c r="C90" s="3"/>
      <c r="D90" s="3"/>
      <c r="E90" s="3" t="s">
        <v>251</v>
      </c>
      <c r="F90" s="3"/>
      <c r="G90" s="3"/>
      <c r="H90" s="3"/>
      <c r="I90" s="3" t="s">
        <v>253</v>
      </c>
      <c r="J90" s="3"/>
      <c r="K90" s="3"/>
      <c r="L90" s="3"/>
    </row>
    <row r="177" spans="1:20" x14ac:dyDescent="0.25">
      <c r="A177" s="12"/>
      <c r="B177" s="12"/>
      <c r="C177" s="12"/>
      <c r="D177" s="12"/>
      <c r="I177" s="12"/>
      <c r="J177" s="12"/>
      <c r="K177" s="12"/>
      <c r="L177" s="12"/>
      <c r="Q177" s="12"/>
      <c r="R177" s="12"/>
      <c r="S177" s="12"/>
      <c r="T177" s="12"/>
    </row>
  </sheetData>
  <mergeCells count="22">
    <mergeCell ref="A89:D89"/>
    <mergeCell ref="A90:D90"/>
    <mergeCell ref="E89:H89"/>
    <mergeCell ref="E90:H90"/>
    <mergeCell ref="I89:L89"/>
    <mergeCell ref="I90:L90"/>
    <mergeCell ref="F7:F9"/>
    <mergeCell ref="G7:G9"/>
    <mergeCell ref="H7:H9"/>
    <mergeCell ref="I6:I9"/>
    <mergeCell ref="J6:J9"/>
    <mergeCell ref="K6:K9"/>
    <mergeCell ref="A1:K1"/>
    <mergeCell ref="A2:K2"/>
    <mergeCell ref="A3:K3"/>
    <mergeCell ref="A4:K4"/>
    <mergeCell ref="A6:B9"/>
    <mergeCell ref="A10:B10"/>
    <mergeCell ref="C6:C9"/>
    <mergeCell ref="D6:D9"/>
    <mergeCell ref="E6:E9"/>
    <mergeCell ref="F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698F-8570-4F53-98FB-8BF495E457B9}">
  <dimension ref="A1:T137"/>
  <sheetViews>
    <sheetView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69.95" customHeight="1" x14ac:dyDescent="0.25">
      <c r="A3" s="4" t="s">
        <v>254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thickBot="1" x14ac:dyDescent="0.3"/>
    <row r="6" spans="1:11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 t="s">
        <v>9</v>
      </c>
      <c r="F6" s="5" t="s">
        <v>10</v>
      </c>
      <c r="G6" s="5"/>
      <c r="H6" s="5"/>
      <c r="I6" s="5" t="s">
        <v>15</v>
      </c>
      <c r="J6" s="5" t="s">
        <v>16</v>
      </c>
      <c r="K6" s="5" t="s">
        <v>17</v>
      </c>
    </row>
    <row r="7" spans="1:11" s="6" customFormat="1" ht="15.75" thickBot="1" x14ac:dyDescent="0.3">
      <c r="A7" s="5"/>
      <c r="B7" s="5"/>
      <c r="C7" s="5"/>
      <c r="D7" s="5"/>
      <c r="E7" s="5"/>
      <c r="F7" s="5" t="s">
        <v>11</v>
      </c>
      <c r="G7" s="5" t="s">
        <v>13</v>
      </c>
      <c r="H7" s="5" t="s">
        <v>14</v>
      </c>
      <c r="I7" s="5"/>
      <c r="J7" s="5"/>
      <c r="K7" s="5"/>
    </row>
    <row r="8" spans="1:11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15.75" thickBot="1" x14ac:dyDescent="0.3">
      <c r="A10" s="5" t="s">
        <v>5</v>
      </c>
      <c r="B10" s="5"/>
      <c r="C10" s="7" t="s">
        <v>7</v>
      </c>
      <c r="D10" s="7">
        <v>1</v>
      </c>
      <c r="E10" s="7">
        <v>2</v>
      </c>
      <c r="F10" s="7" t="s">
        <v>12</v>
      </c>
      <c r="G10" s="7">
        <v>4</v>
      </c>
      <c r="H10" s="7">
        <v>5</v>
      </c>
      <c r="I10" s="7">
        <v>6</v>
      </c>
      <c r="J10" s="7">
        <v>7</v>
      </c>
      <c r="K10" s="7" t="s">
        <v>18</v>
      </c>
    </row>
    <row r="11" spans="1:11" s="6" customFormat="1" ht="22.5" x14ac:dyDescent="0.25">
      <c r="A11" s="10" t="s">
        <v>19</v>
      </c>
      <c r="B11" s="10" t="s">
        <v>255</v>
      </c>
      <c r="C11" s="10" t="s">
        <v>21</v>
      </c>
      <c r="D11" s="11">
        <f>D12+D61</f>
        <v>7067200</v>
      </c>
      <c r="E11" s="11">
        <f>E12+E61</f>
        <v>7144900</v>
      </c>
      <c r="F11" s="11">
        <f>G11+H11</f>
        <v>7213332</v>
      </c>
      <c r="G11" s="11">
        <f>G12+G61</f>
        <v>1184073</v>
      </c>
      <c r="H11" s="11">
        <f>H12+H61</f>
        <v>6029259</v>
      </c>
      <c r="I11" s="11">
        <f>I12+I61</f>
        <v>5818062</v>
      </c>
      <c r="J11" s="11">
        <f>J12+J61</f>
        <v>0</v>
      </c>
      <c r="K11" s="11">
        <f>F11-I11-J11</f>
        <v>1395270</v>
      </c>
    </row>
    <row r="12" spans="1:11" s="6" customFormat="1" x14ac:dyDescent="0.25">
      <c r="A12" s="10" t="s">
        <v>22</v>
      </c>
      <c r="B12" s="10" t="s">
        <v>26</v>
      </c>
      <c r="C12" s="10" t="s">
        <v>27</v>
      </c>
      <c r="D12" s="11">
        <f>D13+D43</f>
        <v>6284500</v>
      </c>
      <c r="E12" s="11">
        <f>E13+E43</f>
        <v>6212200</v>
      </c>
      <c r="F12" s="11">
        <f>G12+H12</f>
        <v>6595682</v>
      </c>
      <c r="G12" s="11">
        <f>G13+G43</f>
        <v>1184073</v>
      </c>
      <c r="H12" s="11">
        <f>H13+H43</f>
        <v>5411609</v>
      </c>
      <c r="I12" s="11">
        <f>I13+I43</f>
        <v>5200412</v>
      </c>
      <c r="J12" s="11">
        <f>J13+J43</f>
        <v>0</v>
      </c>
      <c r="K12" s="11">
        <f>F12-I12-J12</f>
        <v>1395270</v>
      </c>
    </row>
    <row r="13" spans="1:11" s="6" customFormat="1" ht="22.5" x14ac:dyDescent="0.25">
      <c r="A13" s="10" t="s">
        <v>25</v>
      </c>
      <c r="B13" s="10" t="s">
        <v>29</v>
      </c>
      <c r="C13" s="10" t="s">
        <v>30</v>
      </c>
      <c r="D13" s="11">
        <f>D14+D22+D33</f>
        <v>6013100</v>
      </c>
      <c r="E13" s="11">
        <f>E14+E22+E33</f>
        <v>6484100</v>
      </c>
      <c r="F13" s="11">
        <f>G13+H13</f>
        <v>6651155</v>
      </c>
      <c r="G13" s="11">
        <f>G14+G22+G33</f>
        <v>632052</v>
      </c>
      <c r="H13" s="11">
        <f>H14+H22+H33</f>
        <v>6019103</v>
      </c>
      <c r="I13" s="11">
        <f>I14+I22+I33</f>
        <v>5890229</v>
      </c>
      <c r="J13" s="11">
        <f>J14+J22+J33</f>
        <v>0</v>
      </c>
      <c r="K13" s="11">
        <f>F13-I13-J13</f>
        <v>760926</v>
      </c>
    </row>
    <row r="14" spans="1:11" s="6" customFormat="1" ht="22.5" x14ac:dyDescent="0.25">
      <c r="A14" s="10" t="s">
        <v>28</v>
      </c>
      <c r="B14" s="10" t="s">
        <v>32</v>
      </c>
      <c r="C14" s="10" t="s">
        <v>33</v>
      </c>
      <c r="D14" s="11">
        <f>+D15</f>
        <v>1559000</v>
      </c>
      <c r="E14" s="11">
        <f>+E15</f>
        <v>2139105</v>
      </c>
      <c r="F14" s="11">
        <f>G14+H14</f>
        <v>2092252</v>
      </c>
      <c r="G14" s="11">
        <f>+G15</f>
        <v>0</v>
      </c>
      <c r="H14" s="11">
        <f>+H15</f>
        <v>2092252</v>
      </c>
      <c r="I14" s="11">
        <f>+I15</f>
        <v>2092252</v>
      </c>
      <c r="J14" s="11">
        <f>+J15</f>
        <v>0</v>
      </c>
      <c r="K14" s="11">
        <f>F14-I14-J14</f>
        <v>0</v>
      </c>
    </row>
    <row r="15" spans="1:11" s="6" customFormat="1" ht="33" x14ac:dyDescent="0.25">
      <c r="A15" s="10" t="s">
        <v>256</v>
      </c>
      <c r="B15" s="10" t="s">
        <v>35</v>
      </c>
      <c r="C15" s="10" t="s">
        <v>36</v>
      </c>
      <c r="D15" s="11">
        <f>D16+D18</f>
        <v>1559000</v>
      </c>
      <c r="E15" s="11">
        <f>E16+E18</f>
        <v>2139105</v>
      </c>
      <c r="F15" s="11">
        <f>G15+H15</f>
        <v>2092252</v>
      </c>
      <c r="G15" s="11">
        <f>G16+G18</f>
        <v>0</v>
      </c>
      <c r="H15" s="11">
        <f>H16+H18</f>
        <v>2092252</v>
      </c>
      <c r="I15" s="11">
        <f>I16+I18</f>
        <v>2092252</v>
      </c>
      <c r="J15" s="11">
        <f>J16+J18</f>
        <v>0</v>
      </c>
      <c r="K15" s="11">
        <f>F15-I15-J15</f>
        <v>0</v>
      </c>
    </row>
    <row r="16" spans="1:11" s="6" customFormat="1" x14ac:dyDescent="0.25">
      <c r="A16" s="10" t="s">
        <v>34</v>
      </c>
      <c r="B16" s="10" t="s">
        <v>38</v>
      </c>
      <c r="C16" s="10" t="s">
        <v>39</v>
      </c>
      <c r="D16" s="11">
        <f>+D17</f>
        <v>30000</v>
      </c>
      <c r="E16" s="11">
        <f>+E17</f>
        <v>30000</v>
      </c>
      <c r="F16" s="11">
        <f>G16+H16</f>
        <v>21143</v>
      </c>
      <c r="G16" s="11">
        <f>+G17</f>
        <v>0</v>
      </c>
      <c r="H16" s="11">
        <f>+H17</f>
        <v>21143</v>
      </c>
      <c r="I16" s="11">
        <f>+I17</f>
        <v>21143</v>
      </c>
      <c r="J16" s="11">
        <f>+J17</f>
        <v>0</v>
      </c>
      <c r="K16" s="11">
        <f>F16-I16-J16</f>
        <v>0</v>
      </c>
    </row>
    <row r="17" spans="1:11" s="6" customFormat="1" ht="22.5" x14ac:dyDescent="0.25">
      <c r="A17" s="10" t="s">
        <v>257</v>
      </c>
      <c r="B17" s="10" t="s">
        <v>41</v>
      </c>
      <c r="C17" s="10" t="s">
        <v>42</v>
      </c>
      <c r="D17" s="11">
        <v>30000</v>
      </c>
      <c r="E17" s="11">
        <v>30000</v>
      </c>
      <c r="F17" s="11">
        <f>G17+H17</f>
        <v>21143</v>
      </c>
      <c r="G17" s="11">
        <v>0</v>
      </c>
      <c r="H17" s="11">
        <v>21143</v>
      </c>
      <c r="I17" s="11">
        <v>21143</v>
      </c>
      <c r="J17" s="11">
        <v>0</v>
      </c>
      <c r="K17" s="11">
        <f>F17-I17-J17</f>
        <v>0</v>
      </c>
    </row>
    <row r="18" spans="1:11" s="6" customFormat="1" ht="22.5" x14ac:dyDescent="0.25">
      <c r="A18" s="10" t="s">
        <v>40</v>
      </c>
      <c r="B18" s="10" t="s">
        <v>44</v>
      </c>
      <c r="C18" s="10" t="s">
        <v>45</v>
      </c>
      <c r="D18" s="11">
        <f>D19+D20+D21</f>
        <v>1529000</v>
      </c>
      <c r="E18" s="11">
        <f>E19+E20+E21</f>
        <v>2109105</v>
      </c>
      <c r="F18" s="11">
        <f>G18+H18</f>
        <v>2071109</v>
      </c>
      <c r="G18" s="11">
        <f>G19+G20+G21</f>
        <v>0</v>
      </c>
      <c r="H18" s="11">
        <f>H19+H20+H21</f>
        <v>2071109</v>
      </c>
      <c r="I18" s="11">
        <f>I19+I20+I21</f>
        <v>2071109</v>
      </c>
      <c r="J18" s="11">
        <f>J19+J20+J21</f>
        <v>0</v>
      </c>
      <c r="K18" s="11">
        <f>F18-I18-J18</f>
        <v>0</v>
      </c>
    </row>
    <row r="19" spans="1:11" s="6" customFormat="1" x14ac:dyDescent="0.25">
      <c r="A19" s="10" t="s">
        <v>43</v>
      </c>
      <c r="B19" s="10" t="s">
        <v>47</v>
      </c>
      <c r="C19" s="10" t="s">
        <v>48</v>
      </c>
      <c r="D19" s="11">
        <v>369000</v>
      </c>
      <c r="E19" s="11">
        <v>632105</v>
      </c>
      <c r="F19" s="11">
        <f>G19+H19</f>
        <v>632105</v>
      </c>
      <c r="G19" s="11">
        <v>0</v>
      </c>
      <c r="H19" s="11">
        <v>632105</v>
      </c>
      <c r="I19" s="11">
        <v>632105</v>
      </c>
      <c r="J19" s="11">
        <v>0</v>
      </c>
      <c r="K19" s="11">
        <f>F19-I19-J19</f>
        <v>0</v>
      </c>
    </row>
    <row r="20" spans="1:11" s="6" customFormat="1" ht="22.5" x14ac:dyDescent="0.25">
      <c r="A20" s="10" t="s">
        <v>46</v>
      </c>
      <c r="B20" s="10" t="s">
        <v>50</v>
      </c>
      <c r="C20" s="10" t="s">
        <v>51</v>
      </c>
      <c r="D20" s="11">
        <v>1160000</v>
      </c>
      <c r="E20" s="11">
        <v>980000</v>
      </c>
      <c r="F20" s="11">
        <f>G20+H20</f>
        <v>948696</v>
      </c>
      <c r="G20" s="11">
        <v>0</v>
      </c>
      <c r="H20" s="11">
        <v>948696</v>
      </c>
      <c r="I20" s="11">
        <v>948696</v>
      </c>
      <c r="J20" s="11">
        <v>0</v>
      </c>
      <c r="K20" s="11">
        <f>F20-I20-J20</f>
        <v>0</v>
      </c>
    </row>
    <row r="21" spans="1:11" s="6" customFormat="1" ht="22.5" x14ac:dyDescent="0.25">
      <c r="A21" s="10" t="s">
        <v>49</v>
      </c>
      <c r="B21" s="10" t="s">
        <v>53</v>
      </c>
      <c r="C21" s="10" t="s">
        <v>54</v>
      </c>
      <c r="D21" s="11">
        <v>0</v>
      </c>
      <c r="E21" s="11">
        <v>497000</v>
      </c>
      <c r="F21" s="11">
        <f>G21+H21</f>
        <v>490308</v>
      </c>
      <c r="G21" s="11">
        <v>0</v>
      </c>
      <c r="H21" s="11">
        <v>490308</v>
      </c>
      <c r="I21" s="11">
        <v>490308</v>
      </c>
      <c r="J21" s="11">
        <v>0</v>
      </c>
      <c r="K21" s="11">
        <f>F21-I21-J21</f>
        <v>0</v>
      </c>
    </row>
    <row r="22" spans="1:11" s="6" customFormat="1" ht="22.5" x14ac:dyDescent="0.25">
      <c r="A22" s="10" t="s">
        <v>258</v>
      </c>
      <c r="B22" s="10" t="s">
        <v>56</v>
      </c>
      <c r="C22" s="10" t="s">
        <v>57</v>
      </c>
      <c r="D22" s="11">
        <f>D23</f>
        <v>1264100</v>
      </c>
      <c r="E22" s="11">
        <f>E23</f>
        <v>1117995</v>
      </c>
      <c r="F22" s="11">
        <f>G22+H22</f>
        <v>1383398</v>
      </c>
      <c r="G22" s="11">
        <f>G23</f>
        <v>556285</v>
      </c>
      <c r="H22" s="11">
        <f>H23</f>
        <v>827113</v>
      </c>
      <c r="I22" s="11">
        <f>I23</f>
        <v>747154</v>
      </c>
      <c r="J22" s="11">
        <f>J23</f>
        <v>0</v>
      </c>
      <c r="K22" s="11">
        <f>F22-I22-J22</f>
        <v>636244</v>
      </c>
    </row>
    <row r="23" spans="1:11" s="6" customFormat="1" ht="22.5" x14ac:dyDescent="0.25">
      <c r="A23" s="10" t="s">
        <v>55</v>
      </c>
      <c r="B23" s="10" t="s">
        <v>59</v>
      </c>
      <c r="C23" s="10" t="s">
        <v>60</v>
      </c>
      <c r="D23" s="11">
        <f>D24+D27+D31+D32</f>
        <v>1264100</v>
      </c>
      <c r="E23" s="11">
        <f>E24+E27+E31+E32</f>
        <v>1117995</v>
      </c>
      <c r="F23" s="11">
        <f>G23+H23</f>
        <v>1383398</v>
      </c>
      <c r="G23" s="11">
        <f>G24+G27+G31+G32</f>
        <v>556285</v>
      </c>
      <c r="H23" s="11">
        <f>H24+H27+H31+H32</f>
        <v>827113</v>
      </c>
      <c r="I23" s="11">
        <f>I24+I27+I31+I32</f>
        <v>747154</v>
      </c>
      <c r="J23" s="11">
        <f>J24+J27+J31+J32</f>
        <v>0</v>
      </c>
      <c r="K23" s="11">
        <f>F23-I23-J23</f>
        <v>636244</v>
      </c>
    </row>
    <row r="24" spans="1:11" s="6" customFormat="1" ht="22.5" x14ac:dyDescent="0.25">
      <c r="A24" s="10" t="s">
        <v>58</v>
      </c>
      <c r="B24" s="10" t="s">
        <v>62</v>
      </c>
      <c r="C24" s="10" t="s">
        <v>63</v>
      </c>
      <c r="D24" s="11">
        <f>D25+D26</f>
        <v>111500</v>
      </c>
      <c r="E24" s="11">
        <f>E25+E26</f>
        <v>111500</v>
      </c>
      <c r="F24" s="11">
        <f>G24+H24</f>
        <v>112892</v>
      </c>
      <c r="G24" s="11">
        <f>G25+G26</f>
        <v>44641</v>
      </c>
      <c r="H24" s="11">
        <f>H25+H26</f>
        <v>68251</v>
      </c>
      <c r="I24" s="11">
        <f>I25+I26</f>
        <v>57924</v>
      </c>
      <c r="J24" s="11">
        <f>J25+J26</f>
        <v>0</v>
      </c>
      <c r="K24" s="11">
        <f>F24-I24-J24</f>
        <v>54968</v>
      </c>
    </row>
    <row r="25" spans="1:11" s="6" customFormat="1" x14ac:dyDescent="0.25">
      <c r="A25" s="10" t="s">
        <v>61</v>
      </c>
      <c r="B25" s="10" t="s">
        <v>65</v>
      </c>
      <c r="C25" s="10" t="s">
        <v>66</v>
      </c>
      <c r="D25" s="11">
        <v>65000</v>
      </c>
      <c r="E25" s="11">
        <v>65000</v>
      </c>
      <c r="F25" s="11">
        <f>G25+H25</f>
        <v>66570</v>
      </c>
      <c r="G25" s="11">
        <v>25681</v>
      </c>
      <c r="H25" s="11">
        <v>40889</v>
      </c>
      <c r="I25" s="11">
        <v>35128</v>
      </c>
      <c r="J25" s="11">
        <v>0</v>
      </c>
      <c r="K25" s="11">
        <f>F25-I25-J25</f>
        <v>31442</v>
      </c>
    </row>
    <row r="26" spans="1:11" s="6" customFormat="1" x14ac:dyDescent="0.25">
      <c r="A26" s="10" t="s">
        <v>64</v>
      </c>
      <c r="B26" s="10" t="s">
        <v>68</v>
      </c>
      <c r="C26" s="10" t="s">
        <v>69</v>
      </c>
      <c r="D26" s="11">
        <v>46500</v>
      </c>
      <c r="E26" s="11">
        <v>46500</v>
      </c>
      <c r="F26" s="11">
        <f>G26+H26</f>
        <v>46322</v>
      </c>
      <c r="G26" s="11">
        <v>18960</v>
      </c>
      <c r="H26" s="11">
        <v>27362</v>
      </c>
      <c r="I26" s="11">
        <v>22796</v>
      </c>
      <c r="J26" s="11">
        <v>0</v>
      </c>
      <c r="K26" s="11">
        <f>F26-I26-J26</f>
        <v>23526</v>
      </c>
    </row>
    <row r="27" spans="1:11" s="6" customFormat="1" ht="22.5" x14ac:dyDescent="0.25">
      <c r="A27" s="10" t="s">
        <v>67</v>
      </c>
      <c r="B27" s="10" t="s">
        <v>71</v>
      </c>
      <c r="C27" s="10" t="s">
        <v>72</v>
      </c>
      <c r="D27" s="11">
        <f>D28+D29+D30</f>
        <v>1096600</v>
      </c>
      <c r="E27" s="11">
        <f>E28+E29+E30</f>
        <v>950495</v>
      </c>
      <c r="F27" s="11">
        <f>G27+H27</f>
        <v>1212135</v>
      </c>
      <c r="G27" s="11">
        <f>G28+G29+G30</f>
        <v>511644</v>
      </c>
      <c r="H27" s="11">
        <f>H28+H29+H30</f>
        <v>700491</v>
      </c>
      <c r="I27" s="11">
        <f>I28+I29+I30</f>
        <v>630859</v>
      </c>
      <c r="J27" s="11">
        <f>J28+J29+J30</f>
        <v>0</v>
      </c>
      <c r="K27" s="11">
        <f>F27-I27-J27</f>
        <v>581276</v>
      </c>
    </row>
    <row r="28" spans="1:11" s="6" customFormat="1" ht="22.5" x14ac:dyDescent="0.25">
      <c r="A28" s="10" t="s">
        <v>70</v>
      </c>
      <c r="B28" s="10" t="s">
        <v>74</v>
      </c>
      <c r="C28" s="10" t="s">
        <v>75</v>
      </c>
      <c r="D28" s="11">
        <v>230600</v>
      </c>
      <c r="E28" s="11">
        <v>230600</v>
      </c>
      <c r="F28" s="11">
        <f>G28+H28</f>
        <v>232949</v>
      </c>
      <c r="G28" s="11">
        <v>104076</v>
      </c>
      <c r="H28" s="11">
        <v>128873</v>
      </c>
      <c r="I28" s="11">
        <v>117419</v>
      </c>
      <c r="J28" s="11">
        <v>0</v>
      </c>
      <c r="K28" s="11">
        <f>F28-I28-J28</f>
        <v>115530</v>
      </c>
    </row>
    <row r="29" spans="1:11" s="6" customFormat="1" ht="22.5" x14ac:dyDescent="0.25">
      <c r="A29" s="10" t="s">
        <v>73</v>
      </c>
      <c r="B29" s="10" t="s">
        <v>77</v>
      </c>
      <c r="C29" s="10" t="s">
        <v>78</v>
      </c>
      <c r="D29" s="11">
        <v>41000</v>
      </c>
      <c r="E29" s="11">
        <v>41000</v>
      </c>
      <c r="F29" s="11">
        <f>G29+H29</f>
        <v>42676</v>
      </c>
      <c r="G29" s="11">
        <v>29972</v>
      </c>
      <c r="H29" s="11">
        <v>12704</v>
      </c>
      <c r="I29" s="11">
        <v>6632</v>
      </c>
      <c r="J29" s="11">
        <v>0</v>
      </c>
      <c r="K29" s="11">
        <f>F29-I29-J29</f>
        <v>36044</v>
      </c>
    </row>
    <row r="30" spans="1:11" s="6" customFormat="1" x14ac:dyDescent="0.25">
      <c r="A30" s="10" t="s">
        <v>76</v>
      </c>
      <c r="B30" s="10" t="s">
        <v>80</v>
      </c>
      <c r="C30" s="10" t="s">
        <v>81</v>
      </c>
      <c r="D30" s="11">
        <v>825000</v>
      </c>
      <c r="E30" s="11">
        <v>678895</v>
      </c>
      <c r="F30" s="11">
        <f>G30+H30</f>
        <v>936510</v>
      </c>
      <c r="G30" s="11">
        <v>377596</v>
      </c>
      <c r="H30" s="11">
        <v>558914</v>
      </c>
      <c r="I30" s="11">
        <v>506808</v>
      </c>
      <c r="J30" s="11">
        <v>0</v>
      </c>
      <c r="K30" s="11">
        <f>F30-I30-J30</f>
        <v>429702</v>
      </c>
    </row>
    <row r="31" spans="1:11" s="6" customFormat="1" x14ac:dyDescent="0.25">
      <c r="A31" s="10" t="s">
        <v>79</v>
      </c>
      <c r="B31" s="10" t="s">
        <v>83</v>
      </c>
      <c r="C31" s="10" t="s">
        <v>84</v>
      </c>
      <c r="D31" s="11">
        <v>8000</v>
      </c>
      <c r="E31" s="11">
        <v>8000</v>
      </c>
      <c r="F31" s="11">
        <f>G31+H31</f>
        <v>12192</v>
      </c>
      <c r="G31" s="11">
        <v>0</v>
      </c>
      <c r="H31" s="11">
        <v>12192</v>
      </c>
      <c r="I31" s="11">
        <v>12192</v>
      </c>
      <c r="J31" s="11">
        <v>0</v>
      </c>
      <c r="K31" s="11">
        <f>F31-I31-J31</f>
        <v>0</v>
      </c>
    </row>
    <row r="32" spans="1:11" s="6" customFormat="1" x14ac:dyDescent="0.25">
      <c r="A32" s="10" t="s">
        <v>82</v>
      </c>
      <c r="B32" s="10" t="s">
        <v>86</v>
      </c>
      <c r="C32" s="10" t="s">
        <v>87</v>
      </c>
      <c r="D32" s="11">
        <v>48000</v>
      </c>
      <c r="E32" s="11">
        <v>48000</v>
      </c>
      <c r="F32" s="11">
        <f>G32+H32</f>
        <v>46179</v>
      </c>
      <c r="G32" s="11">
        <v>0</v>
      </c>
      <c r="H32" s="11">
        <v>46179</v>
      </c>
      <c r="I32" s="11">
        <v>46179</v>
      </c>
      <c r="J32" s="11">
        <v>0</v>
      </c>
      <c r="K32" s="11">
        <f>F32-I32-J32</f>
        <v>0</v>
      </c>
    </row>
    <row r="33" spans="1:11" s="6" customFormat="1" ht="22.5" x14ac:dyDescent="0.25">
      <c r="A33" s="10" t="s">
        <v>85</v>
      </c>
      <c r="B33" s="10" t="s">
        <v>89</v>
      </c>
      <c r="C33" s="10" t="s">
        <v>90</v>
      </c>
      <c r="D33" s="11">
        <f>D34+D38</f>
        <v>3190000</v>
      </c>
      <c r="E33" s="11">
        <f>E34+E38</f>
        <v>3227000</v>
      </c>
      <c r="F33" s="11">
        <f>G33+H33</f>
        <v>3175505</v>
      </c>
      <c r="G33" s="11">
        <f>G34+G38</f>
        <v>75767</v>
      </c>
      <c r="H33" s="11">
        <f>H34+H38</f>
        <v>3099738</v>
      </c>
      <c r="I33" s="11">
        <f>I34+I38</f>
        <v>3050823</v>
      </c>
      <c r="J33" s="11">
        <f>J34+J38</f>
        <v>0</v>
      </c>
      <c r="K33" s="11">
        <f>F33-I33-J33</f>
        <v>124682</v>
      </c>
    </row>
    <row r="34" spans="1:11" s="6" customFormat="1" ht="22.5" x14ac:dyDescent="0.25">
      <c r="A34" s="10" t="s">
        <v>88</v>
      </c>
      <c r="B34" s="10" t="s">
        <v>92</v>
      </c>
      <c r="C34" s="10" t="s">
        <v>93</v>
      </c>
      <c r="D34" s="11">
        <f>+D35+D36+D37</f>
        <v>2977000</v>
      </c>
      <c r="E34" s="11">
        <f>+E35+E36+E37</f>
        <v>3014000</v>
      </c>
      <c r="F34" s="11">
        <f>G34+H34</f>
        <v>2943274</v>
      </c>
      <c r="G34" s="11">
        <f>+G35+G36+G37</f>
        <v>0</v>
      </c>
      <c r="H34" s="11">
        <f>+H35+H36+H37</f>
        <v>2943274</v>
      </c>
      <c r="I34" s="11">
        <f>+I35+I36+I37</f>
        <v>2943274</v>
      </c>
      <c r="J34" s="11">
        <f>+J35+J36+J37</f>
        <v>0</v>
      </c>
      <c r="K34" s="11">
        <f>F34-I34-J34</f>
        <v>0</v>
      </c>
    </row>
    <row r="35" spans="1:11" s="6" customFormat="1" ht="43.5" x14ac:dyDescent="0.25">
      <c r="A35" s="10" t="s">
        <v>259</v>
      </c>
      <c r="B35" s="10" t="s">
        <v>95</v>
      </c>
      <c r="C35" s="10" t="s">
        <v>96</v>
      </c>
      <c r="D35" s="11">
        <v>2488000</v>
      </c>
      <c r="E35" s="11">
        <v>2523000</v>
      </c>
      <c r="F35" s="11">
        <f>G35+H35</f>
        <v>2452274</v>
      </c>
      <c r="G35" s="11">
        <v>0</v>
      </c>
      <c r="H35" s="11">
        <v>2452274</v>
      </c>
      <c r="I35" s="11">
        <v>2452274</v>
      </c>
      <c r="J35" s="11">
        <v>0</v>
      </c>
      <c r="K35" s="11">
        <f>F35-I35-J35</f>
        <v>0</v>
      </c>
    </row>
    <row r="36" spans="1:11" s="6" customFormat="1" ht="22.5" x14ac:dyDescent="0.25">
      <c r="A36" s="10" t="s">
        <v>260</v>
      </c>
      <c r="B36" s="10" t="s">
        <v>98</v>
      </c>
      <c r="C36" s="10" t="s">
        <v>99</v>
      </c>
      <c r="D36" s="11">
        <v>40000</v>
      </c>
      <c r="E36" s="11">
        <v>40000</v>
      </c>
      <c r="F36" s="11">
        <f>G36+H36</f>
        <v>40000</v>
      </c>
      <c r="G36" s="11">
        <v>0</v>
      </c>
      <c r="H36" s="11">
        <v>40000</v>
      </c>
      <c r="I36" s="11">
        <v>40000</v>
      </c>
      <c r="J36" s="11">
        <v>0</v>
      </c>
      <c r="K36" s="11">
        <f>F36-I36-J36</f>
        <v>0</v>
      </c>
    </row>
    <row r="37" spans="1:11" s="6" customFormat="1" ht="22.5" x14ac:dyDescent="0.25">
      <c r="A37" s="10" t="s">
        <v>97</v>
      </c>
      <c r="B37" s="10" t="s">
        <v>101</v>
      </c>
      <c r="C37" s="10" t="s">
        <v>102</v>
      </c>
      <c r="D37" s="11">
        <v>449000</v>
      </c>
      <c r="E37" s="11">
        <v>451000</v>
      </c>
      <c r="F37" s="11">
        <f>G37+H37</f>
        <v>451000</v>
      </c>
      <c r="G37" s="11">
        <v>0</v>
      </c>
      <c r="H37" s="11">
        <v>451000</v>
      </c>
      <c r="I37" s="11">
        <v>451000</v>
      </c>
      <c r="J37" s="11">
        <v>0</v>
      </c>
      <c r="K37" s="11">
        <f>F37-I37-J37</f>
        <v>0</v>
      </c>
    </row>
    <row r="38" spans="1:11" s="6" customFormat="1" ht="33" x14ac:dyDescent="0.25">
      <c r="A38" s="10" t="s">
        <v>261</v>
      </c>
      <c r="B38" s="10" t="s">
        <v>104</v>
      </c>
      <c r="C38" s="10" t="s">
        <v>105</v>
      </c>
      <c r="D38" s="11">
        <f>D39+D42</f>
        <v>213000</v>
      </c>
      <c r="E38" s="11">
        <f>E39+E42</f>
        <v>213000</v>
      </c>
      <c r="F38" s="11">
        <f>G38+H38</f>
        <v>232231</v>
      </c>
      <c r="G38" s="11">
        <f>G39+G42</f>
        <v>75767</v>
      </c>
      <c r="H38" s="11">
        <f>H39+H42</f>
        <v>156464</v>
      </c>
      <c r="I38" s="11">
        <f>I39+I42</f>
        <v>107549</v>
      </c>
      <c r="J38" s="11">
        <f>J39+J42</f>
        <v>0</v>
      </c>
      <c r="K38" s="11">
        <f>F38-I38-J38</f>
        <v>124682</v>
      </c>
    </row>
    <row r="39" spans="1:11" s="6" customFormat="1" ht="22.5" x14ac:dyDescent="0.25">
      <c r="A39" s="10" t="s">
        <v>262</v>
      </c>
      <c r="B39" s="10" t="s">
        <v>107</v>
      </c>
      <c r="C39" s="10" t="s">
        <v>108</v>
      </c>
      <c r="D39" s="11">
        <f>D40+D41</f>
        <v>213000</v>
      </c>
      <c r="E39" s="11">
        <f>E40+E41</f>
        <v>213000</v>
      </c>
      <c r="F39" s="11">
        <f>G39+H39</f>
        <v>231806</v>
      </c>
      <c r="G39" s="11">
        <f>G40+G41</f>
        <v>75767</v>
      </c>
      <c r="H39" s="11">
        <f>H40+H41</f>
        <v>156039</v>
      </c>
      <c r="I39" s="11">
        <f>I40+I41</f>
        <v>107124</v>
      </c>
      <c r="J39" s="11">
        <f>J40+J41</f>
        <v>0</v>
      </c>
      <c r="K39" s="11">
        <f>F39-I39-J39</f>
        <v>124682</v>
      </c>
    </row>
    <row r="40" spans="1:11" s="6" customFormat="1" ht="22.5" x14ac:dyDescent="0.25">
      <c r="A40" s="10" t="s">
        <v>103</v>
      </c>
      <c r="B40" s="10" t="s">
        <v>110</v>
      </c>
      <c r="C40" s="10" t="s">
        <v>111</v>
      </c>
      <c r="D40" s="11">
        <v>191000</v>
      </c>
      <c r="E40" s="11">
        <v>191000</v>
      </c>
      <c r="F40" s="11">
        <f>G40+H40</f>
        <v>200150</v>
      </c>
      <c r="G40" s="11">
        <v>67204</v>
      </c>
      <c r="H40" s="11">
        <v>132946</v>
      </c>
      <c r="I40" s="11">
        <v>92918</v>
      </c>
      <c r="J40" s="11">
        <v>0</v>
      </c>
      <c r="K40" s="11">
        <f>F40-I40-J40</f>
        <v>107232</v>
      </c>
    </row>
    <row r="41" spans="1:11" s="6" customFormat="1" ht="22.5" x14ac:dyDescent="0.25">
      <c r="A41" s="10" t="s">
        <v>106</v>
      </c>
      <c r="B41" s="10" t="s">
        <v>113</v>
      </c>
      <c r="C41" s="10" t="s">
        <v>114</v>
      </c>
      <c r="D41" s="11">
        <v>22000</v>
      </c>
      <c r="E41" s="11">
        <v>22000</v>
      </c>
      <c r="F41" s="11">
        <f>G41+H41</f>
        <v>31656</v>
      </c>
      <c r="G41" s="11">
        <v>8563</v>
      </c>
      <c r="H41" s="11">
        <v>23093</v>
      </c>
      <c r="I41" s="11">
        <v>14206</v>
      </c>
      <c r="J41" s="11">
        <v>0</v>
      </c>
      <c r="K41" s="11">
        <f>F41-I41-J41</f>
        <v>17450</v>
      </c>
    </row>
    <row r="42" spans="1:11" s="6" customFormat="1" ht="22.5" x14ac:dyDescent="0.25">
      <c r="A42" s="10" t="s">
        <v>109</v>
      </c>
      <c r="B42" s="10" t="s">
        <v>116</v>
      </c>
      <c r="C42" s="10" t="s">
        <v>117</v>
      </c>
      <c r="D42" s="11">
        <v>0</v>
      </c>
      <c r="E42" s="11">
        <v>0</v>
      </c>
      <c r="F42" s="11">
        <f>G42+H42</f>
        <v>425</v>
      </c>
      <c r="G42" s="11">
        <v>0</v>
      </c>
      <c r="H42" s="11">
        <v>425</v>
      </c>
      <c r="I42" s="11">
        <v>425</v>
      </c>
      <c r="J42" s="11">
        <v>0</v>
      </c>
      <c r="K42" s="11">
        <f>F42-I42-J42</f>
        <v>0</v>
      </c>
    </row>
    <row r="43" spans="1:11" s="6" customFormat="1" x14ac:dyDescent="0.25">
      <c r="A43" s="10" t="s">
        <v>263</v>
      </c>
      <c r="B43" s="10" t="s">
        <v>119</v>
      </c>
      <c r="C43" s="10" t="s">
        <v>120</v>
      </c>
      <c r="D43" s="11">
        <f>D44+D48</f>
        <v>271400</v>
      </c>
      <c r="E43" s="11">
        <f>E44+E48</f>
        <v>-271900</v>
      </c>
      <c r="F43" s="11">
        <f>G43+H43</f>
        <v>-55473</v>
      </c>
      <c r="G43" s="11">
        <f>G44+G48</f>
        <v>552021</v>
      </c>
      <c r="H43" s="11">
        <f>H44+H48</f>
        <v>-607494</v>
      </c>
      <c r="I43" s="11">
        <f>I44+I48</f>
        <v>-689817</v>
      </c>
      <c r="J43" s="11">
        <f>J44+J48</f>
        <v>0</v>
      </c>
      <c r="K43" s="11">
        <f>F43-I43-J43</f>
        <v>634344</v>
      </c>
    </row>
    <row r="44" spans="1:11" s="6" customFormat="1" ht="22.5" x14ac:dyDescent="0.25">
      <c r="A44" s="10" t="s">
        <v>264</v>
      </c>
      <c r="B44" s="10" t="s">
        <v>122</v>
      </c>
      <c r="C44" s="10" t="s">
        <v>123</v>
      </c>
      <c r="D44" s="11">
        <f>D45</f>
        <v>321700</v>
      </c>
      <c r="E44" s="11">
        <f>E45</f>
        <v>321700</v>
      </c>
      <c r="F44" s="11">
        <f>G44+H44</f>
        <v>381558</v>
      </c>
      <c r="G44" s="11">
        <f>G45</f>
        <v>74468</v>
      </c>
      <c r="H44" s="11">
        <f>H45</f>
        <v>307090</v>
      </c>
      <c r="I44" s="11">
        <f>I45</f>
        <v>322617</v>
      </c>
      <c r="J44" s="11">
        <f>J45</f>
        <v>0</v>
      </c>
      <c r="K44" s="11">
        <f>F44-I44-J44</f>
        <v>58941</v>
      </c>
    </row>
    <row r="45" spans="1:11" s="6" customFormat="1" ht="22.5" x14ac:dyDescent="0.25">
      <c r="A45" s="10" t="s">
        <v>118</v>
      </c>
      <c r="B45" s="10" t="s">
        <v>125</v>
      </c>
      <c r="C45" s="10" t="s">
        <v>126</v>
      </c>
      <c r="D45" s="11">
        <f>+D46</f>
        <v>321700</v>
      </c>
      <c r="E45" s="11">
        <f>+E46</f>
        <v>321700</v>
      </c>
      <c r="F45" s="11">
        <f>G45+H45</f>
        <v>381558</v>
      </c>
      <c r="G45" s="11">
        <f>+G46</f>
        <v>74468</v>
      </c>
      <c r="H45" s="11">
        <f>+H46</f>
        <v>307090</v>
      </c>
      <c r="I45" s="11">
        <f>+I46</f>
        <v>322617</v>
      </c>
      <c r="J45" s="11">
        <f>+J46</f>
        <v>0</v>
      </c>
      <c r="K45" s="11">
        <f>F45-I45-J45</f>
        <v>58941</v>
      </c>
    </row>
    <row r="46" spans="1:11" s="6" customFormat="1" x14ac:dyDescent="0.25">
      <c r="A46" s="10" t="s">
        <v>265</v>
      </c>
      <c r="B46" s="10" t="s">
        <v>128</v>
      </c>
      <c r="C46" s="10" t="s">
        <v>129</v>
      </c>
      <c r="D46" s="11">
        <f>+D47</f>
        <v>321700</v>
      </c>
      <c r="E46" s="11">
        <f>+E47</f>
        <v>321700</v>
      </c>
      <c r="F46" s="11">
        <f>G46+H46</f>
        <v>381558</v>
      </c>
      <c r="G46" s="11">
        <f>+G47</f>
        <v>74468</v>
      </c>
      <c r="H46" s="11">
        <f>+H47</f>
        <v>307090</v>
      </c>
      <c r="I46" s="11">
        <f>+I47</f>
        <v>322617</v>
      </c>
      <c r="J46" s="11">
        <f>+J47</f>
        <v>0</v>
      </c>
      <c r="K46" s="11">
        <f>F46-I46-J46</f>
        <v>58941</v>
      </c>
    </row>
    <row r="47" spans="1:11" s="6" customFormat="1" ht="22.5" x14ac:dyDescent="0.25">
      <c r="A47" s="10" t="s">
        <v>266</v>
      </c>
      <c r="B47" s="10" t="s">
        <v>131</v>
      </c>
      <c r="C47" s="10" t="s">
        <v>132</v>
      </c>
      <c r="D47" s="11">
        <v>321700</v>
      </c>
      <c r="E47" s="11">
        <v>321700</v>
      </c>
      <c r="F47" s="11">
        <f>G47+H47</f>
        <v>381558</v>
      </c>
      <c r="G47" s="11">
        <v>74468</v>
      </c>
      <c r="H47" s="11">
        <v>307090</v>
      </c>
      <c r="I47" s="11">
        <v>322617</v>
      </c>
      <c r="J47" s="11">
        <v>0</v>
      </c>
      <c r="K47" s="11">
        <f>F47-I47-J47</f>
        <v>58941</v>
      </c>
    </row>
    <row r="48" spans="1:11" s="6" customFormat="1" ht="22.5" x14ac:dyDescent="0.25">
      <c r="A48" s="10" t="s">
        <v>267</v>
      </c>
      <c r="B48" s="10" t="s">
        <v>134</v>
      </c>
      <c r="C48" s="10" t="s">
        <v>135</v>
      </c>
      <c r="D48" s="11">
        <f>D49+D53+D56+D59</f>
        <v>-50300</v>
      </c>
      <c r="E48" s="11">
        <f>E49+E53+E56+E59</f>
        <v>-593600</v>
      </c>
      <c r="F48" s="11">
        <f>G48+H48</f>
        <v>-437031</v>
      </c>
      <c r="G48" s="11">
        <f>G49+G53+G56+G59</f>
        <v>477553</v>
      </c>
      <c r="H48" s="11">
        <f>H49+H53+H56+H59</f>
        <v>-914584</v>
      </c>
      <c r="I48" s="11">
        <f>I49+I53+I56+I59</f>
        <v>-1012434</v>
      </c>
      <c r="J48" s="11">
        <f>J49+J53+J56+J59</f>
        <v>0</v>
      </c>
      <c r="K48" s="11">
        <f>F48-I48-J48</f>
        <v>575403</v>
      </c>
    </row>
    <row r="49" spans="1:11" s="6" customFormat="1" ht="43.5" x14ac:dyDescent="0.25">
      <c r="A49" s="10" t="s">
        <v>268</v>
      </c>
      <c r="B49" s="10" t="s">
        <v>137</v>
      </c>
      <c r="C49" s="10" t="s">
        <v>138</v>
      </c>
      <c r="D49" s="11">
        <f>D50+D51+D52</f>
        <v>520707</v>
      </c>
      <c r="E49" s="11">
        <f>E50+E51+E52</f>
        <v>83707</v>
      </c>
      <c r="F49" s="11">
        <f>G49+H49</f>
        <v>18918</v>
      </c>
      <c r="G49" s="11">
        <f>G50+G51+G52</f>
        <v>16002</v>
      </c>
      <c r="H49" s="11">
        <f>H50+H51+H52</f>
        <v>2916</v>
      </c>
      <c r="I49" s="11">
        <f>I50+I51+I52</f>
        <v>2171</v>
      </c>
      <c r="J49" s="11">
        <f>J50+J51+J52</f>
        <v>0</v>
      </c>
      <c r="K49" s="11">
        <f>F49-I49-J49</f>
        <v>16747</v>
      </c>
    </row>
    <row r="50" spans="1:11" s="6" customFormat="1" x14ac:dyDescent="0.25">
      <c r="A50" s="10" t="s">
        <v>133</v>
      </c>
      <c r="B50" s="10" t="s">
        <v>140</v>
      </c>
      <c r="C50" s="10" t="s">
        <v>141</v>
      </c>
      <c r="D50" s="11">
        <v>3607</v>
      </c>
      <c r="E50" s="11">
        <v>3607</v>
      </c>
      <c r="F50" s="11">
        <f>G50+H50</f>
        <v>4837</v>
      </c>
      <c r="G50" s="11">
        <v>4837</v>
      </c>
      <c r="H50" s="11">
        <v>0</v>
      </c>
      <c r="I50" s="11">
        <v>325</v>
      </c>
      <c r="J50" s="11">
        <v>0</v>
      </c>
      <c r="K50" s="11">
        <f>F50-I50-J50</f>
        <v>4512</v>
      </c>
    </row>
    <row r="51" spans="1:11" s="6" customFormat="1" ht="22.5" x14ac:dyDescent="0.25">
      <c r="A51" s="10" t="s">
        <v>269</v>
      </c>
      <c r="B51" s="10" t="s">
        <v>143</v>
      </c>
      <c r="C51" s="10" t="s">
        <v>144</v>
      </c>
      <c r="D51" s="11">
        <v>11100</v>
      </c>
      <c r="E51" s="11">
        <v>11100</v>
      </c>
      <c r="F51" s="11">
        <f>G51+H51</f>
        <v>14081</v>
      </c>
      <c r="G51" s="11">
        <v>11165</v>
      </c>
      <c r="H51" s="11">
        <v>2916</v>
      </c>
      <c r="I51" s="11">
        <v>1846</v>
      </c>
      <c r="J51" s="11">
        <v>0</v>
      </c>
      <c r="K51" s="11">
        <f>F51-I51-J51</f>
        <v>12235</v>
      </c>
    </row>
    <row r="52" spans="1:11" s="6" customFormat="1" ht="22.5" x14ac:dyDescent="0.25">
      <c r="A52" s="10" t="s">
        <v>142</v>
      </c>
      <c r="B52" s="10" t="s">
        <v>146</v>
      </c>
      <c r="C52" s="10" t="s">
        <v>147</v>
      </c>
      <c r="D52" s="11">
        <v>506000</v>
      </c>
      <c r="E52" s="11">
        <v>69000</v>
      </c>
      <c r="F52" s="11">
        <f>G52+H52</f>
        <v>0</v>
      </c>
      <c r="G52" s="11">
        <v>0</v>
      </c>
      <c r="H52" s="11">
        <v>0</v>
      </c>
      <c r="I52" s="11">
        <v>0</v>
      </c>
      <c r="J52" s="11">
        <v>0</v>
      </c>
      <c r="K52" s="11">
        <f>F52-I52-J52</f>
        <v>0</v>
      </c>
    </row>
    <row r="53" spans="1:11" s="6" customFormat="1" ht="22.5" x14ac:dyDescent="0.25">
      <c r="A53" s="10" t="s">
        <v>270</v>
      </c>
      <c r="B53" s="10" t="s">
        <v>149</v>
      </c>
      <c r="C53" s="10" t="s">
        <v>150</v>
      </c>
      <c r="D53" s="11">
        <f>D54</f>
        <v>366000</v>
      </c>
      <c r="E53" s="11">
        <f>E54</f>
        <v>439000</v>
      </c>
      <c r="F53" s="11">
        <f>G53+H53</f>
        <v>535019</v>
      </c>
      <c r="G53" s="11">
        <f>G54</f>
        <v>374666</v>
      </c>
      <c r="H53" s="11">
        <f>H54</f>
        <v>160353</v>
      </c>
      <c r="I53" s="11">
        <f>I54</f>
        <v>72508</v>
      </c>
      <c r="J53" s="11">
        <f>J54</f>
        <v>0</v>
      </c>
      <c r="K53" s="11">
        <f>F53-I53-J53</f>
        <v>462511</v>
      </c>
    </row>
    <row r="54" spans="1:11" s="6" customFormat="1" ht="22.5" x14ac:dyDescent="0.25">
      <c r="A54" s="10" t="s">
        <v>271</v>
      </c>
      <c r="B54" s="10" t="s">
        <v>152</v>
      </c>
      <c r="C54" s="10" t="s">
        <v>153</v>
      </c>
      <c r="D54" s="11">
        <f>D55</f>
        <v>366000</v>
      </c>
      <c r="E54" s="11">
        <f>E55</f>
        <v>439000</v>
      </c>
      <c r="F54" s="11">
        <f>G54+H54</f>
        <v>535019</v>
      </c>
      <c r="G54" s="11">
        <f>G55</f>
        <v>374666</v>
      </c>
      <c r="H54" s="11">
        <f>H55</f>
        <v>160353</v>
      </c>
      <c r="I54" s="11">
        <f>I55</f>
        <v>72508</v>
      </c>
      <c r="J54" s="11">
        <f>J55</f>
        <v>0</v>
      </c>
      <c r="K54" s="11">
        <f>F54-I54-J54</f>
        <v>462511</v>
      </c>
    </row>
    <row r="55" spans="1:11" s="6" customFormat="1" ht="22.5" x14ac:dyDescent="0.25">
      <c r="A55" s="10" t="s">
        <v>148</v>
      </c>
      <c r="B55" s="10" t="s">
        <v>155</v>
      </c>
      <c r="C55" s="10" t="s">
        <v>156</v>
      </c>
      <c r="D55" s="11">
        <v>366000</v>
      </c>
      <c r="E55" s="11">
        <v>439000</v>
      </c>
      <c r="F55" s="11">
        <f>G55+H55</f>
        <v>535019</v>
      </c>
      <c r="G55" s="11">
        <v>374666</v>
      </c>
      <c r="H55" s="11">
        <v>160353</v>
      </c>
      <c r="I55" s="11">
        <v>72508</v>
      </c>
      <c r="J55" s="11">
        <v>0</v>
      </c>
      <c r="K55" s="11">
        <f>F55-I55-J55</f>
        <v>462511</v>
      </c>
    </row>
    <row r="56" spans="1:11" s="6" customFormat="1" ht="33" x14ac:dyDescent="0.25">
      <c r="A56" s="10" t="s">
        <v>272</v>
      </c>
      <c r="B56" s="10" t="s">
        <v>158</v>
      </c>
      <c r="C56" s="10" t="s">
        <v>159</v>
      </c>
      <c r="D56" s="11">
        <f>+D57+D58</f>
        <v>298600</v>
      </c>
      <c r="E56" s="11">
        <f>+E57+E58</f>
        <v>298600</v>
      </c>
      <c r="F56" s="11">
        <f>G56+H56</f>
        <v>344353</v>
      </c>
      <c r="G56" s="11">
        <f>+G57+G58</f>
        <v>86885</v>
      </c>
      <c r="H56" s="11">
        <f>+H57+H58</f>
        <v>257468</v>
      </c>
      <c r="I56" s="11">
        <f>+I57+I58</f>
        <v>248208</v>
      </c>
      <c r="J56" s="11">
        <f>+J57+J58</f>
        <v>0</v>
      </c>
      <c r="K56" s="11">
        <f>F56-I56-J56</f>
        <v>96145</v>
      </c>
    </row>
    <row r="57" spans="1:11" s="6" customFormat="1" x14ac:dyDescent="0.25">
      <c r="A57" s="10" t="s">
        <v>273</v>
      </c>
      <c r="B57" s="10" t="s">
        <v>161</v>
      </c>
      <c r="C57" s="10" t="s">
        <v>162</v>
      </c>
      <c r="D57" s="11">
        <v>42000</v>
      </c>
      <c r="E57" s="11">
        <v>42000</v>
      </c>
      <c r="F57" s="11">
        <f>G57+H57</f>
        <v>84184</v>
      </c>
      <c r="G57" s="11">
        <v>0</v>
      </c>
      <c r="H57" s="11">
        <v>84184</v>
      </c>
      <c r="I57" s="11">
        <v>84184</v>
      </c>
      <c r="J57" s="11">
        <v>0</v>
      </c>
      <c r="K57" s="11">
        <f>F57-I57-J57</f>
        <v>0</v>
      </c>
    </row>
    <row r="58" spans="1:11" s="6" customFormat="1" x14ac:dyDescent="0.25">
      <c r="A58" s="10" t="s">
        <v>274</v>
      </c>
      <c r="B58" s="10" t="s">
        <v>164</v>
      </c>
      <c r="C58" s="10" t="s">
        <v>165</v>
      </c>
      <c r="D58" s="11">
        <v>256600</v>
      </c>
      <c r="E58" s="11">
        <v>256600</v>
      </c>
      <c r="F58" s="11">
        <f>G58+H58</f>
        <v>260169</v>
      </c>
      <c r="G58" s="11">
        <v>86885</v>
      </c>
      <c r="H58" s="11">
        <v>173284</v>
      </c>
      <c r="I58" s="11">
        <v>164024</v>
      </c>
      <c r="J58" s="11">
        <v>0</v>
      </c>
      <c r="K58" s="11">
        <f>F58-I58-J58</f>
        <v>96145</v>
      </c>
    </row>
    <row r="59" spans="1:11" s="6" customFormat="1" ht="22.5" x14ac:dyDescent="0.25">
      <c r="A59" s="10" t="s">
        <v>275</v>
      </c>
      <c r="B59" s="10" t="s">
        <v>276</v>
      </c>
      <c r="C59" s="10" t="s">
        <v>277</v>
      </c>
      <c r="D59" s="11">
        <f>+D60</f>
        <v>-1235607</v>
      </c>
      <c r="E59" s="11">
        <f>+E60</f>
        <v>-1414907</v>
      </c>
      <c r="F59" s="11">
        <f>G59+H59</f>
        <v>-1335321</v>
      </c>
      <c r="G59" s="11">
        <f>+G60</f>
        <v>0</v>
      </c>
      <c r="H59" s="11">
        <f>+H60</f>
        <v>-1335321</v>
      </c>
      <c r="I59" s="11">
        <f>+I60</f>
        <v>-1335321</v>
      </c>
      <c r="J59" s="11">
        <f>+J60</f>
        <v>0</v>
      </c>
      <c r="K59" s="11">
        <f>F59-I59-J59</f>
        <v>0</v>
      </c>
    </row>
    <row r="60" spans="1:11" s="6" customFormat="1" ht="33" x14ac:dyDescent="0.25">
      <c r="A60" s="10" t="s">
        <v>278</v>
      </c>
      <c r="B60" s="10" t="s">
        <v>167</v>
      </c>
      <c r="C60" s="10" t="s">
        <v>168</v>
      </c>
      <c r="D60" s="11">
        <v>-1235607</v>
      </c>
      <c r="E60" s="11">
        <v>-1414907</v>
      </c>
      <c r="F60" s="11">
        <f>G60+H60</f>
        <v>-1335321</v>
      </c>
      <c r="G60" s="11">
        <v>0</v>
      </c>
      <c r="H60" s="11">
        <v>-1335321</v>
      </c>
      <c r="I60" s="11">
        <v>-1335321</v>
      </c>
      <c r="J60" s="11">
        <v>0</v>
      </c>
      <c r="K60" s="11">
        <f>F60-I60-J60</f>
        <v>0</v>
      </c>
    </row>
    <row r="61" spans="1:11" s="6" customFormat="1" x14ac:dyDescent="0.25">
      <c r="A61" s="10" t="s">
        <v>279</v>
      </c>
      <c r="B61" s="10" t="s">
        <v>182</v>
      </c>
      <c r="C61" s="10" t="s">
        <v>183</v>
      </c>
      <c r="D61" s="11">
        <f>D62</f>
        <v>782700</v>
      </c>
      <c r="E61" s="11">
        <f>E62</f>
        <v>932700</v>
      </c>
      <c r="F61" s="11">
        <f>G61+H61</f>
        <v>617650</v>
      </c>
      <c r="G61" s="11">
        <f>G62</f>
        <v>0</v>
      </c>
      <c r="H61" s="11">
        <f>H62</f>
        <v>617650</v>
      </c>
      <c r="I61" s="11">
        <f>I62</f>
        <v>617650</v>
      </c>
      <c r="J61" s="11">
        <f>J62</f>
        <v>0</v>
      </c>
      <c r="K61" s="11">
        <f>F61-I61-J61</f>
        <v>0</v>
      </c>
    </row>
    <row r="62" spans="1:11" s="6" customFormat="1" ht="22.5" x14ac:dyDescent="0.25">
      <c r="A62" s="10" t="s">
        <v>280</v>
      </c>
      <c r="B62" s="10" t="s">
        <v>185</v>
      </c>
      <c r="C62" s="10" t="s">
        <v>186</v>
      </c>
      <c r="D62" s="11">
        <f>D63+D66</f>
        <v>782700</v>
      </c>
      <c r="E62" s="11">
        <f>E63+E66</f>
        <v>932700</v>
      </c>
      <c r="F62" s="11">
        <f>G62+H62</f>
        <v>617650</v>
      </c>
      <c r="G62" s="11">
        <f>G63+G66</f>
        <v>0</v>
      </c>
      <c r="H62" s="11">
        <f>H63+H66</f>
        <v>617650</v>
      </c>
      <c r="I62" s="11">
        <f>I63+I66</f>
        <v>617650</v>
      </c>
      <c r="J62" s="11">
        <f>J63+J66</f>
        <v>0</v>
      </c>
      <c r="K62" s="11">
        <f>F62-I62-J62</f>
        <v>0</v>
      </c>
    </row>
    <row r="63" spans="1:11" s="6" customFormat="1" ht="96" x14ac:dyDescent="0.25">
      <c r="A63" s="10" t="s">
        <v>281</v>
      </c>
      <c r="B63" s="10" t="s">
        <v>188</v>
      </c>
      <c r="C63" s="10" t="s">
        <v>189</v>
      </c>
      <c r="D63" s="11">
        <f>+D64+D65</f>
        <v>622700</v>
      </c>
      <c r="E63" s="11">
        <f>+E64+E65</f>
        <v>872700</v>
      </c>
      <c r="F63" s="11">
        <f>G63+H63</f>
        <v>574441</v>
      </c>
      <c r="G63" s="11">
        <f>+G64+G65</f>
        <v>0</v>
      </c>
      <c r="H63" s="11">
        <f>+H64+H65</f>
        <v>574441</v>
      </c>
      <c r="I63" s="11">
        <f>+I64+I65</f>
        <v>574441</v>
      </c>
      <c r="J63" s="11">
        <f>+J64+J65</f>
        <v>0</v>
      </c>
      <c r="K63" s="11">
        <f>F63-I63-J63</f>
        <v>0</v>
      </c>
    </row>
    <row r="64" spans="1:11" s="6" customFormat="1" ht="43.5" x14ac:dyDescent="0.25">
      <c r="A64" s="10" t="s">
        <v>172</v>
      </c>
      <c r="B64" s="10" t="s">
        <v>191</v>
      </c>
      <c r="C64" s="10" t="s">
        <v>192</v>
      </c>
      <c r="D64" s="11">
        <v>534000</v>
      </c>
      <c r="E64" s="11">
        <v>784000</v>
      </c>
      <c r="F64" s="11">
        <f>G64+H64</f>
        <v>506764</v>
      </c>
      <c r="G64" s="11">
        <v>0</v>
      </c>
      <c r="H64" s="11">
        <v>506764</v>
      </c>
      <c r="I64" s="11">
        <v>506764</v>
      </c>
      <c r="J64" s="11">
        <v>0</v>
      </c>
      <c r="K64" s="11">
        <f>F64-I64-J64</f>
        <v>0</v>
      </c>
    </row>
    <row r="65" spans="1:12" s="6" customFormat="1" ht="22.5" x14ac:dyDescent="0.25">
      <c r="A65" s="10" t="s">
        <v>282</v>
      </c>
      <c r="B65" s="10" t="s">
        <v>194</v>
      </c>
      <c r="C65" s="10" t="s">
        <v>195</v>
      </c>
      <c r="D65" s="11">
        <v>88700</v>
      </c>
      <c r="E65" s="11">
        <v>88700</v>
      </c>
      <c r="F65" s="11">
        <f>G65+H65</f>
        <v>67677</v>
      </c>
      <c r="G65" s="11">
        <v>0</v>
      </c>
      <c r="H65" s="11">
        <v>67677</v>
      </c>
      <c r="I65" s="11">
        <v>67677</v>
      </c>
      <c r="J65" s="11">
        <v>0</v>
      </c>
      <c r="K65" s="11">
        <f>F65-I65-J65</f>
        <v>0</v>
      </c>
    </row>
    <row r="66" spans="1:12" s="6" customFormat="1" ht="33" x14ac:dyDescent="0.25">
      <c r="A66" s="10" t="s">
        <v>283</v>
      </c>
      <c r="B66" s="10" t="s">
        <v>217</v>
      </c>
      <c r="C66" s="10" t="s">
        <v>218</v>
      </c>
      <c r="D66" s="11">
        <f>+D67</f>
        <v>160000</v>
      </c>
      <c r="E66" s="11">
        <f>+E67</f>
        <v>60000</v>
      </c>
      <c r="F66" s="11">
        <f>G66+H66</f>
        <v>43209</v>
      </c>
      <c r="G66" s="11">
        <f>+G67</f>
        <v>0</v>
      </c>
      <c r="H66" s="11">
        <f>+H67</f>
        <v>43209</v>
      </c>
      <c r="I66" s="11">
        <f>+I67</f>
        <v>43209</v>
      </c>
      <c r="J66" s="11">
        <f>+J67</f>
        <v>0</v>
      </c>
      <c r="K66" s="11">
        <f>F66-I66-J66</f>
        <v>0</v>
      </c>
    </row>
    <row r="67" spans="1:12" s="6" customFormat="1" ht="43.5" x14ac:dyDescent="0.25">
      <c r="A67" s="10" t="s">
        <v>284</v>
      </c>
      <c r="B67" s="10" t="s">
        <v>223</v>
      </c>
      <c r="C67" s="10" t="s">
        <v>224</v>
      </c>
      <c r="D67" s="11">
        <v>160000</v>
      </c>
      <c r="E67" s="11">
        <v>60000</v>
      </c>
      <c r="F67" s="11">
        <f>G67+H67</f>
        <v>43209</v>
      </c>
      <c r="G67" s="11">
        <v>0</v>
      </c>
      <c r="H67" s="11">
        <v>43209</v>
      </c>
      <c r="I67" s="11">
        <v>43209</v>
      </c>
      <c r="J67" s="11">
        <v>0</v>
      </c>
      <c r="K67" s="11">
        <f>F67-I67-J67</f>
        <v>0</v>
      </c>
    </row>
    <row r="68" spans="1:12" s="6" customFormat="1" x14ac:dyDescent="0.25">
      <c r="A68" s="8"/>
      <c r="B68" s="8"/>
      <c r="C68" s="8"/>
      <c r="D68" s="9"/>
      <c r="E68" s="9"/>
      <c r="F68" s="9"/>
      <c r="G68" s="9"/>
      <c r="H68" s="9"/>
      <c r="I68" s="9"/>
      <c r="J68" s="9"/>
      <c r="K68" s="9"/>
    </row>
    <row r="69" spans="1:12" x14ac:dyDescent="0.25">
      <c r="A69" s="13" t="s">
        <v>249</v>
      </c>
      <c r="B69" s="13"/>
      <c r="C69" s="13"/>
      <c r="D69" s="13"/>
      <c r="E69" s="13" t="s">
        <v>251</v>
      </c>
      <c r="F69" s="13"/>
      <c r="G69" s="13"/>
      <c r="H69" s="13"/>
      <c r="I69" s="13" t="s">
        <v>252</v>
      </c>
      <c r="J69" s="13"/>
      <c r="K69" s="13"/>
      <c r="L69" s="13"/>
    </row>
    <row r="70" spans="1:12" x14ac:dyDescent="0.25">
      <c r="A70" s="3" t="s">
        <v>250</v>
      </c>
      <c r="B70" s="3"/>
      <c r="C70" s="3"/>
      <c r="D70" s="3"/>
      <c r="E70" s="3" t="s">
        <v>251</v>
      </c>
      <c r="F70" s="3"/>
      <c r="G70" s="3"/>
      <c r="H70" s="3"/>
      <c r="I70" s="3" t="s">
        <v>253</v>
      </c>
      <c r="J70" s="3"/>
      <c r="K70" s="3"/>
      <c r="L70" s="3"/>
    </row>
    <row r="137" spans="1:20" x14ac:dyDescent="0.25">
      <c r="A137" s="12"/>
      <c r="B137" s="12"/>
      <c r="C137" s="12"/>
      <c r="D137" s="12"/>
      <c r="I137" s="12"/>
      <c r="J137" s="12"/>
      <c r="K137" s="12"/>
      <c r="L137" s="12"/>
      <c r="Q137" s="12"/>
      <c r="R137" s="12"/>
      <c r="S137" s="12"/>
      <c r="T137" s="12"/>
    </row>
  </sheetData>
  <mergeCells count="22">
    <mergeCell ref="A69:D69"/>
    <mergeCell ref="A70:D70"/>
    <mergeCell ref="E69:H69"/>
    <mergeCell ref="E70:H70"/>
    <mergeCell ref="I69:L69"/>
    <mergeCell ref="I70:L70"/>
    <mergeCell ref="F7:F9"/>
    <mergeCell ref="G7:G9"/>
    <mergeCell ref="H7:H9"/>
    <mergeCell ref="I6:I9"/>
    <mergeCell ref="J6:J9"/>
    <mergeCell ref="K6:K9"/>
    <mergeCell ref="A1:K1"/>
    <mergeCell ref="A2:K2"/>
    <mergeCell ref="A3:K3"/>
    <mergeCell ref="A4:K4"/>
    <mergeCell ref="A6:B9"/>
    <mergeCell ref="A10:B10"/>
    <mergeCell ref="C6:C9"/>
    <mergeCell ref="D6:D9"/>
    <mergeCell ref="E6:E9"/>
    <mergeCell ref="F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1732-4149-41DB-B2B0-BFF9E209D40E}">
  <dimension ref="A1:T81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69.95" customHeight="1" x14ac:dyDescent="0.25">
      <c r="A3" s="4" t="s">
        <v>285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thickBot="1" x14ac:dyDescent="0.3"/>
    <row r="6" spans="1:11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 t="s">
        <v>9</v>
      </c>
      <c r="F6" s="5" t="s">
        <v>10</v>
      </c>
      <c r="G6" s="5"/>
      <c r="H6" s="5"/>
      <c r="I6" s="5" t="s">
        <v>15</v>
      </c>
      <c r="J6" s="5" t="s">
        <v>16</v>
      </c>
      <c r="K6" s="5" t="s">
        <v>17</v>
      </c>
    </row>
    <row r="7" spans="1:11" s="6" customFormat="1" ht="15.75" thickBot="1" x14ac:dyDescent="0.3">
      <c r="A7" s="5"/>
      <c r="B7" s="5"/>
      <c r="C7" s="5"/>
      <c r="D7" s="5"/>
      <c r="E7" s="5"/>
      <c r="F7" s="5" t="s">
        <v>11</v>
      </c>
      <c r="G7" s="5" t="s">
        <v>13</v>
      </c>
      <c r="H7" s="5" t="s">
        <v>14</v>
      </c>
      <c r="I7" s="5"/>
      <c r="J7" s="5"/>
      <c r="K7" s="5"/>
    </row>
    <row r="8" spans="1:11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15.75" thickBot="1" x14ac:dyDescent="0.3">
      <c r="A10" s="5" t="s">
        <v>5</v>
      </c>
      <c r="B10" s="5"/>
      <c r="C10" s="7" t="s">
        <v>7</v>
      </c>
      <c r="D10" s="7">
        <v>1</v>
      </c>
      <c r="E10" s="7">
        <v>2</v>
      </c>
      <c r="F10" s="7" t="s">
        <v>12</v>
      </c>
      <c r="G10" s="7">
        <v>4</v>
      </c>
      <c r="H10" s="7">
        <v>5</v>
      </c>
      <c r="I10" s="7">
        <v>6</v>
      </c>
      <c r="J10" s="7">
        <v>7</v>
      </c>
      <c r="K10" s="7" t="s">
        <v>18</v>
      </c>
    </row>
    <row r="11" spans="1:11" s="6" customFormat="1" ht="22.5" x14ac:dyDescent="0.25">
      <c r="A11" s="10" t="s">
        <v>19</v>
      </c>
      <c r="B11" s="10" t="s">
        <v>286</v>
      </c>
      <c r="C11" s="10" t="s">
        <v>21</v>
      </c>
      <c r="D11" s="11">
        <f>D12+D17+D20+D36</f>
        <v>22240000</v>
      </c>
      <c r="E11" s="11">
        <f>E12+E17+E20+E36</f>
        <v>17569300</v>
      </c>
      <c r="F11" s="11">
        <f>G11+H11</f>
        <v>17110030</v>
      </c>
      <c r="G11" s="11">
        <f>G12+G17+G20+G36</f>
        <v>0</v>
      </c>
      <c r="H11" s="11">
        <f>H12+H17+H20+H36</f>
        <v>17110030</v>
      </c>
      <c r="I11" s="11">
        <f>I12+I17+I20+I36</f>
        <v>17110030</v>
      </c>
      <c r="J11" s="11">
        <f>J12+J17+J20+J36</f>
        <v>0</v>
      </c>
      <c r="K11" s="11">
        <f>F11-I11-J11</f>
        <v>0</v>
      </c>
    </row>
    <row r="12" spans="1:11" s="6" customFormat="1" x14ac:dyDescent="0.25">
      <c r="A12" s="10" t="s">
        <v>22</v>
      </c>
      <c r="B12" s="10" t="s">
        <v>26</v>
      </c>
      <c r="C12" s="10" t="s">
        <v>27</v>
      </c>
      <c r="D12" s="11">
        <f>+D13</f>
        <v>1235607</v>
      </c>
      <c r="E12" s="11">
        <f>+E13</f>
        <v>1414907</v>
      </c>
      <c r="F12" s="11">
        <f>G12+H12</f>
        <v>1335321</v>
      </c>
      <c r="G12" s="11">
        <f>+G13</f>
        <v>0</v>
      </c>
      <c r="H12" s="11">
        <f>+H13</f>
        <v>1335321</v>
      </c>
      <c r="I12" s="11">
        <f>+I13</f>
        <v>1335321</v>
      </c>
      <c r="J12" s="11">
        <f>+J13</f>
        <v>0</v>
      </c>
      <c r="K12" s="11">
        <f>F12-I12-J12</f>
        <v>0</v>
      </c>
    </row>
    <row r="13" spans="1:11" s="6" customFormat="1" x14ac:dyDescent="0.25">
      <c r="A13" s="10" t="s">
        <v>287</v>
      </c>
      <c r="B13" s="10" t="s">
        <v>119</v>
      </c>
      <c r="C13" s="10" t="s">
        <v>120</v>
      </c>
      <c r="D13" s="11">
        <f>+D14</f>
        <v>1235607</v>
      </c>
      <c r="E13" s="11">
        <f>+E14</f>
        <v>1414907</v>
      </c>
      <c r="F13" s="11">
        <f>G13+H13</f>
        <v>1335321</v>
      </c>
      <c r="G13" s="11">
        <f>+G14</f>
        <v>0</v>
      </c>
      <c r="H13" s="11">
        <f>+H14</f>
        <v>1335321</v>
      </c>
      <c r="I13" s="11">
        <f>+I14</f>
        <v>1335321</v>
      </c>
      <c r="J13" s="11">
        <f>+J14</f>
        <v>0</v>
      </c>
      <c r="K13" s="11">
        <f>F13-I13-J13</f>
        <v>0</v>
      </c>
    </row>
    <row r="14" spans="1:11" s="6" customFormat="1" ht="22.5" x14ac:dyDescent="0.25">
      <c r="A14" s="10" t="s">
        <v>256</v>
      </c>
      <c r="B14" s="10" t="s">
        <v>134</v>
      </c>
      <c r="C14" s="10" t="s">
        <v>135</v>
      </c>
      <c r="D14" s="11">
        <f>+D15</f>
        <v>1235607</v>
      </c>
      <c r="E14" s="11">
        <f>+E15</f>
        <v>1414907</v>
      </c>
      <c r="F14" s="11">
        <f>G14+H14</f>
        <v>1335321</v>
      </c>
      <c r="G14" s="11">
        <f>+G15</f>
        <v>0</v>
      </c>
      <c r="H14" s="11">
        <f>+H15</f>
        <v>1335321</v>
      </c>
      <c r="I14" s="11">
        <f>+I15</f>
        <v>1335321</v>
      </c>
      <c r="J14" s="11">
        <f>+J15</f>
        <v>0</v>
      </c>
      <c r="K14" s="11">
        <f>F14-I14-J14</f>
        <v>0</v>
      </c>
    </row>
    <row r="15" spans="1:11" s="6" customFormat="1" ht="22.5" x14ac:dyDescent="0.25">
      <c r="A15" s="10" t="s">
        <v>288</v>
      </c>
      <c r="B15" s="10" t="s">
        <v>276</v>
      </c>
      <c r="C15" s="10" t="s">
        <v>277</v>
      </c>
      <c r="D15" s="11">
        <f>+D16</f>
        <v>1235607</v>
      </c>
      <c r="E15" s="11">
        <f>+E16</f>
        <v>1414907</v>
      </c>
      <c r="F15" s="11">
        <f>G15+H15</f>
        <v>1335321</v>
      </c>
      <c r="G15" s="11">
        <f>+G16</f>
        <v>0</v>
      </c>
      <c r="H15" s="11">
        <f>+H16</f>
        <v>1335321</v>
      </c>
      <c r="I15" s="11">
        <f>+I16</f>
        <v>1335321</v>
      </c>
      <c r="J15" s="11">
        <f>+J16</f>
        <v>0</v>
      </c>
      <c r="K15" s="11">
        <f>F15-I15-J15</f>
        <v>0</v>
      </c>
    </row>
    <row r="16" spans="1:11" s="6" customFormat="1" x14ac:dyDescent="0.25">
      <c r="A16" s="10" t="s">
        <v>289</v>
      </c>
      <c r="B16" s="10" t="s">
        <v>170</v>
      </c>
      <c r="C16" s="10" t="s">
        <v>171</v>
      </c>
      <c r="D16" s="11">
        <v>1235607</v>
      </c>
      <c r="E16" s="11">
        <v>1414907</v>
      </c>
      <c r="F16" s="11">
        <f>G16+H16</f>
        <v>1335321</v>
      </c>
      <c r="G16" s="11">
        <v>0</v>
      </c>
      <c r="H16" s="11">
        <v>1335321</v>
      </c>
      <c r="I16" s="11">
        <v>1335321</v>
      </c>
      <c r="J16" s="11">
        <v>0</v>
      </c>
      <c r="K16" s="11">
        <f>F16-I16-J16</f>
        <v>0</v>
      </c>
    </row>
    <row r="17" spans="1:11" s="6" customFormat="1" ht="22.5" x14ac:dyDescent="0.25">
      <c r="A17" s="10" t="s">
        <v>70</v>
      </c>
      <c r="B17" s="10" t="s">
        <v>173</v>
      </c>
      <c r="C17" s="10" t="s">
        <v>174</v>
      </c>
      <c r="D17" s="11">
        <f>D18</f>
        <v>39393</v>
      </c>
      <c r="E17" s="11">
        <f>E18</f>
        <v>39393</v>
      </c>
      <c r="F17" s="11">
        <f>G17+H17</f>
        <v>0</v>
      </c>
      <c r="G17" s="11">
        <f>G18</f>
        <v>0</v>
      </c>
      <c r="H17" s="11">
        <f>H18</f>
        <v>0</v>
      </c>
      <c r="I17" s="11">
        <f>I18</f>
        <v>0</v>
      </c>
      <c r="J17" s="11">
        <f>J18</f>
        <v>0</v>
      </c>
      <c r="K17" s="11">
        <f>F17-I17-J17</f>
        <v>0</v>
      </c>
    </row>
    <row r="18" spans="1:11" s="6" customFormat="1" ht="43.5" x14ac:dyDescent="0.25">
      <c r="A18" s="10" t="s">
        <v>73</v>
      </c>
      <c r="B18" s="10" t="s">
        <v>176</v>
      </c>
      <c r="C18" s="10" t="s">
        <v>177</v>
      </c>
      <c r="D18" s="11">
        <f>+D19</f>
        <v>39393</v>
      </c>
      <c r="E18" s="11">
        <f>+E19</f>
        <v>39393</v>
      </c>
      <c r="F18" s="11">
        <f>G18+H18</f>
        <v>0</v>
      </c>
      <c r="G18" s="11">
        <f>+G19</f>
        <v>0</v>
      </c>
      <c r="H18" s="11">
        <f>+H19</f>
        <v>0</v>
      </c>
      <c r="I18" s="11">
        <f>+I19</f>
        <v>0</v>
      </c>
      <c r="J18" s="11">
        <f>+J19</f>
        <v>0</v>
      </c>
      <c r="K18" s="11">
        <f>F18-I18-J18</f>
        <v>0</v>
      </c>
    </row>
    <row r="19" spans="1:11" s="6" customFormat="1" ht="33" x14ac:dyDescent="0.25">
      <c r="A19" s="10" t="s">
        <v>79</v>
      </c>
      <c r="B19" s="10" t="s">
        <v>179</v>
      </c>
      <c r="C19" s="10" t="s">
        <v>180</v>
      </c>
      <c r="D19" s="11">
        <v>39393</v>
      </c>
      <c r="E19" s="11">
        <v>39393</v>
      </c>
      <c r="F19" s="11">
        <f>G19+H19</f>
        <v>0</v>
      </c>
      <c r="G19" s="11">
        <v>0</v>
      </c>
      <c r="H19" s="11">
        <v>0</v>
      </c>
      <c r="I19" s="11">
        <v>0</v>
      </c>
      <c r="J19" s="11">
        <v>0</v>
      </c>
      <c r="K19" s="11">
        <f>F19-I19-J19</f>
        <v>0</v>
      </c>
    </row>
    <row r="20" spans="1:11" s="6" customFormat="1" x14ac:dyDescent="0.25">
      <c r="A20" s="10" t="s">
        <v>94</v>
      </c>
      <c r="B20" s="10" t="s">
        <v>182</v>
      </c>
      <c r="C20" s="10" t="s">
        <v>183</v>
      </c>
      <c r="D20" s="11">
        <f>D21</f>
        <v>20502000</v>
      </c>
      <c r="E20" s="11">
        <f>E21</f>
        <v>15652000</v>
      </c>
      <c r="F20" s="11">
        <f>G20+H20</f>
        <v>15469527</v>
      </c>
      <c r="G20" s="11">
        <f>G21</f>
        <v>0</v>
      </c>
      <c r="H20" s="11">
        <f>H21</f>
        <v>15469527</v>
      </c>
      <c r="I20" s="11">
        <f>I21</f>
        <v>15469527</v>
      </c>
      <c r="J20" s="11">
        <f>J21</f>
        <v>0</v>
      </c>
      <c r="K20" s="11">
        <f>F20-I20-J20</f>
        <v>0</v>
      </c>
    </row>
    <row r="21" spans="1:11" s="6" customFormat="1" ht="22.5" x14ac:dyDescent="0.25">
      <c r="A21" s="10" t="s">
        <v>260</v>
      </c>
      <c r="B21" s="10" t="s">
        <v>185</v>
      </c>
      <c r="C21" s="10" t="s">
        <v>186</v>
      </c>
      <c r="D21" s="11">
        <f>D22+D30</f>
        <v>20502000</v>
      </c>
      <c r="E21" s="11">
        <f>E22+E30</f>
        <v>15652000</v>
      </c>
      <c r="F21" s="11">
        <f>G21+H21</f>
        <v>15469527</v>
      </c>
      <c r="G21" s="11">
        <f>G22+G30</f>
        <v>0</v>
      </c>
      <c r="H21" s="11">
        <f>H22+H30</f>
        <v>15469527</v>
      </c>
      <c r="I21" s="11">
        <f>I22+I30</f>
        <v>15469527</v>
      </c>
      <c r="J21" s="11">
        <f>J22+J30</f>
        <v>0</v>
      </c>
      <c r="K21" s="11">
        <f>F21-I21-J21</f>
        <v>0</v>
      </c>
    </row>
    <row r="22" spans="1:11" s="6" customFormat="1" ht="96" x14ac:dyDescent="0.25">
      <c r="A22" s="10" t="s">
        <v>97</v>
      </c>
      <c r="B22" s="10" t="s">
        <v>188</v>
      </c>
      <c r="C22" s="10" t="s">
        <v>189</v>
      </c>
      <c r="D22" s="11">
        <f>+D23+D24+D27</f>
        <v>18960000</v>
      </c>
      <c r="E22" s="11">
        <f>+E23+E24+E27</f>
        <v>15290000</v>
      </c>
      <c r="F22" s="11">
        <f>G22+H22</f>
        <v>14302888</v>
      </c>
      <c r="G22" s="11">
        <f>+G23+G24+G27</f>
        <v>0</v>
      </c>
      <c r="H22" s="11">
        <f>+H23+H24+H27</f>
        <v>14302888</v>
      </c>
      <c r="I22" s="11">
        <f>+I23+I24+I27</f>
        <v>14302888</v>
      </c>
      <c r="J22" s="11">
        <f>+J23+J24+J27</f>
        <v>0</v>
      </c>
      <c r="K22" s="11">
        <f>F22-I22-J22</f>
        <v>0</v>
      </c>
    </row>
    <row r="23" spans="1:11" s="6" customFormat="1" ht="33" x14ac:dyDescent="0.25">
      <c r="A23" s="10" t="s">
        <v>154</v>
      </c>
      <c r="B23" s="10" t="s">
        <v>197</v>
      </c>
      <c r="C23" s="10" t="s">
        <v>198</v>
      </c>
      <c r="D23" s="11">
        <v>10500000</v>
      </c>
      <c r="E23" s="11">
        <v>9500000</v>
      </c>
      <c r="F23" s="11">
        <f>G23+H23</f>
        <v>9375049</v>
      </c>
      <c r="G23" s="11">
        <v>0</v>
      </c>
      <c r="H23" s="11">
        <v>9375049</v>
      </c>
      <c r="I23" s="11">
        <v>9375049</v>
      </c>
      <c r="J23" s="11">
        <v>0</v>
      </c>
      <c r="K23" s="11">
        <f>F23-I23-J23</f>
        <v>0</v>
      </c>
    </row>
    <row r="24" spans="1:11" s="6" customFormat="1" ht="33" x14ac:dyDescent="0.25">
      <c r="A24" s="10" t="s">
        <v>290</v>
      </c>
      <c r="B24" s="10" t="s">
        <v>200</v>
      </c>
      <c r="C24" s="10" t="s">
        <v>201</v>
      </c>
      <c r="D24" s="11">
        <f>D25+D26</f>
        <v>8460000</v>
      </c>
      <c r="E24" s="11">
        <f>E25+E26</f>
        <v>5790000</v>
      </c>
      <c r="F24" s="11">
        <f>G24+H24</f>
        <v>2493930</v>
      </c>
      <c r="G24" s="11">
        <f>G25+G26</f>
        <v>0</v>
      </c>
      <c r="H24" s="11">
        <f>H25+H26</f>
        <v>2493930</v>
      </c>
      <c r="I24" s="11">
        <f>I25+I26</f>
        <v>2493930</v>
      </c>
      <c r="J24" s="11">
        <f>J25+J26</f>
        <v>0</v>
      </c>
      <c r="K24" s="11">
        <f>F24-I24-J24</f>
        <v>0</v>
      </c>
    </row>
    <row r="25" spans="1:11" s="6" customFormat="1" x14ac:dyDescent="0.25">
      <c r="A25" s="10" t="s">
        <v>291</v>
      </c>
      <c r="B25" s="10" t="s">
        <v>203</v>
      </c>
      <c r="C25" s="10" t="s">
        <v>204</v>
      </c>
      <c r="D25" s="11">
        <v>7082500</v>
      </c>
      <c r="E25" s="11">
        <v>4822500</v>
      </c>
      <c r="F25" s="11">
        <f>G25+H25</f>
        <v>2095739</v>
      </c>
      <c r="G25" s="11">
        <v>0</v>
      </c>
      <c r="H25" s="11">
        <v>2095739</v>
      </c>
      <c r="I25" s="11">
        <v>2095739</v>
      </c>
      <c r="J25" s="11">
        <v>0</v>
      </c>
      <c r="K25" s="11">
        <f>F25-I25-J25</f>
        <v>0</v>
      </c>
    </row>
    <row r="26" spans="1:11" s="6" customFormat="1" x14ac:dyDescent="0.25">
      <c r="A26" s="10" t="s">
        <v>292</v>
      </c>
      <c r="B26" s="10" t="s">
        <v>206</v>
      </c>
      <c r="C26" s="10" t="s">
        <v>207</v>
      </c>
      <c r="D26" s="11">
        <v>1377500</v>
      </c>
      <c r="E26" s="11">
        <v>967500</v>
      </c>
      <c r="F26" s="11">
        <f>G26+H26</f>
        <v>398191</v>
      </c>
      <c r="G26" s="11">
        <v>0</v>
      </c>
      <c r="H26" s="11">
        <v>398191</v>
      </c>
      <c r="I26" s="11">
        <v>398191</v>
      </c>
      <c r="J26" s="11">
        <v>0</v>
      </c>
      <c r="K26" s="11">
        <f>F26-I26-J26</f>
        <v>0</v>
      </c>
    </row>
    <row r="27" spans="1:11" s="6" customFormat="1" ht="22.5" x14ac:dyDescent="0.25">
      <c r="A27" s="10" t="s">
        <v>293</v>
      </c>
      <c r="B27" s="10" t="s">
        <v>209</v>
      </c>
      <c r="C27" s="10" t="s">
        <v>210</v>
      </c>
      <c r="D27" s="11">
        <f>D28+D29</f>
        <v>0</v>
      </c>
      <c r="E27" s="11">
        <f>E28+E29</f>
        <v>0</v>
      </c>
      <c r="F27" s="11">
        <f>G27+H27</f>
        <v>2433909</v>
      </c>
      <c r="G27" s="11">
        <f>G28+G29</f>
        <v>0</v>
      </c>
      <c r="H27" s="11">
        <f>H28+H29</f>
        <v>2433909</v>
      </c>
      <c r="I27" s="11">
        <f>I28+I29</f>
        <v>2433909</v>
      </c>
      <c r="J27" s="11">
        <f>J28+J29</f>
        <v>0</v>
      </c>
      <c r="K27" s="11">
        <f>F27-I27-J27</f>
        <v>0</v>
      </c>
    </row>
    <row r="28" spans="1:11" s="6" customFormat="1" x14ac:dyDescent="0.25">
      <c r="A28" s="10" t="s">
        <v>273</v>
      </c>
      <c r="B28" s="10" t="s">
        <v>212</v>
      </c>
      <c r="C28" s="10" t="s">
        <v>213</v>
      </c>
      <c r="D28" s="11">
        <v>0</v>
      </c>
      <c r="E28" s="11">
        <v>0</v>
      </c>
      <c r="F28" s="11">
        <f>G28+H28</f>
        <v>2044905</v>
      </c>
      <c r="G28" s="11">
        <v>0</v>
      </c>
      <c r="H28" s="11">
        <v>2044905</v>
      </c>
      <c r="I28" s="11">
        <v>2044905</v>
      </c>
      <c r="J28" s="11">
        <v>0</v>
      </c>
      <c r="K28" s="11">
        <f>F28-I28-J28</f>
        <v>0</v>
      </c>
    </row>
    <row r="29" spans="1:11" s="6" customFormat="1" x14ac:dyDescent="0.25">
      <c r="A29" s="10" t="s">
        <v>160</v>
      </c>
      <c r="B29" s="10" t="s">
        <v>206</v>
      </c>
      <c r="C29" s="10" t="s">
        <v>215</v>
      </c>
      <c r="D29" s="11">
        <v>0</v>
      </c>
      <c r="E29" s="11">
        <v>0</v>
      </c>
      <c r="F29" s="11">
        <f>G29+H29</f>
        <v>389004</v>
      </c>
      <c r="G29" s="11">
        <v>0</v>
      </c>
      <c r="H29" s="11">
        <v>389004</v>
      </c>
      <c r="I29" s="11">
        <v>389004</v>
      </c>
      <c r="J29" s="11">
        <v>0</v>
      </c>
      <c r="K29" s="11">
        <f>F29-I29-J29</f>
        <v>0</v>
      </c>
    </row>
    <row r="30" spans="1:11" s="6" customFormat="1" ht="33" x14ac:dyDescent="0.25">
      <c r="A30" s="10" t="s">
        <v>294</v>
      </c>
      <c r="B30" s="10" t="s">
        <v>217</v>
      </c>
      <c r="C30" s="10" t="s">
        <v>218</v>
      </c>
      <c r="D30" s="11">
        <f>+D31+D32+D33</f>
        <v>1542000</v>
      </c>
      <c r="E30" s="11">
        <f>+E31+E32+E33</f>
        <v>362000</v>
      </c>
      <c r="F30" s="11">
        <f>G30+H30</f>
        <v>1166639</v>
      </c>
      <c r="G30" s="11">
        <f>+G31+G32+G33</f>
        <v>0</v>
      </c>
      <c r="H30" s="11">
        <f>+H31+H32+H33</f>
        <v>1166639</v>
      </c>
      <c r="I30" s="11">
        <f>+I31+I32+I33</f>
        <v>1166639</v>
      </c>
      <c r="J30" s="11">
        <f>+J31+J32+J33</f>
        <v>0</v>
      </c>
      <c r="K30" s="11">
        <f>F30-I30-J30</f>
        <v>0</v>
      </c>
    </row>
    <row r="31" spans="1:11" s="6" customFormat="1" ht="22.5" x14ac:dyDescent="0.25">
      <c r="A31" s="10" t="s">
        <v>169</v>
      </c>
      <c r="B31" s="10" t="s">
        <v>220</v>
      </c>
      <c r="C31" s="10" t="s">
        <v>221</v>
      </c>
      <c r="D31" s="11">
        <v>0</v>
      </c>
      <c r="E31" s="11">
        <v>200000</v>
      </c>
      <c r="F31" s="11">
        <f>G31+H31</f>
        <v>310279</v>
      </c>
      <c r="G31" s="11">
        <v>0</v>
      </c>
      <c r="H31" s="11">
        <v>310279</v>
      </c>
      <c r="I31" s="11">
        <v>310279</v>
      </c>
      <c r="J31" s="11">
        <v>0</v>
      </c>
      <c r="K31" s="11">
        <f>F31-I31-J31</f>
        <v>0</v>
      </c>
    </row>
    <row r="32" spans="1:11" s="6" customFormat="1" ht="43.5" x14ac:dyDescent="0.25">
      <c r="A32" s="10" t="s">
        <v>295</v>
      </c>
      <c r="B32" s="10" t="s">
        <v>226</v>
      </c>
      <c r="C32" s="10" t="s">
        <v>227</v>
      </c>
      <c r="D32" s="11">
        <v>1542000</v>
      </c>
      <c r="E32" s="11">
        <v>162000</v>
      </c>
      <c r="F32" s="11">
        <f>G32+H32</f>
        <v>161269</v>
      </c>
      <c r="G32" s="11">
        <v>0</v>
      </c>
      <c r="H32" s="11">
        <v>161269</v>
      </c>
      <c r="I32" s="11">
        <v>161269</v>
      </c>
      <c r="J32" s="11">
        <v>0</v>
      </c>
      <c r="K32" s="11">
        <f>F32-I32-J32</f>
        <v>0</v>
      </c>
    </row>
    <row r="33" spans="1:12" s="6" customFormat="1" ht="22.5" x14ac:dyDescent="0.25">
      <c r="A33" s="10" t="s">
        <v>296</v>
      </c>
      <c r="B33" s="10" t="s">
        <v>229</v>
      </c>
      <c r="C33" s="10" t="s">
        <v>230</v>
      </c>
      <c r="D33" s="11">
        <f>D34+D35</f>
        <v>0</v>
      </c>
      <c r="E33" s="11">
        <f>E34+E35</f>
        <v>0</v>
      </c>
      <c r="F33" s="11">
        <f>G33+H33</f>
        <v>695091</v>
      </c>
      <c r="G33" s="11">
        <f>G34+G35</f>
        <v>0</v>
      </c>
      <c r="H33" s="11">
        <f>H34+H35</f>
        <v>695091</v>
      </c>
      <c r="I33" s="11">
        <f>I34+I35</f>
        <v>695091</v>
      </c>
      <c r="J33" s="11">
        <f>J34+J35</f>
        <v>0</v>
      </c>
      <c r="K33" s="11">
        <f>F33-I33-J33</f>
        <v>0</v>
      </c>
    </row>
    <row r="34" spans="1:12" s="6" customFormat="1" x14ac:dyDescent="0.25">
      <c r="A34" s="10" t="s">
        <v>172</v>
      </c>
      <c r="B34" s="10" t="s">
        <v>232</v>
      </c>
      <c r="C34" s="10" t="s">
        <v>233</v>
      </c>
      <c r="D34" s="11">
        <v>0</v>
      </c>
      <c r="E34" s="11">
        <v>0</v>
      </c>
      <c r="F34" s="11">
        <f>G34+H34</f>
        <v>584733</v>
      </c>
      <c r="G34" s="11">
        <v>0</v>
      </c>
      <c r="H34" s="11">
        <v>584733</v>
      </c>
      <c r="I34" s="11">
        <v>584733</v>
      </c>
      <c r="J34" s="11">
        <v>0</v>
      </c>
      <c r="K34" s="11">
        <f>F34-I34-J34</f>
        <v>0</v>
      </c>
    </row>
    <row r="35" spans="1:12" s="6" customFormat="1" x14ac:dyDescent="0.25">
      <c r="A35" s="10" t="s">
        <v>297</v>
      </c>
      <c r="B35" s="10" t="s">
        <v>235</v>
      </c>
      <c r="C35" s="10" t="s">
        <v>236</v>
      </c>
      <c r="D35" s="11">
        <v>0</v>
      </c>
      <c r="E35" s="11">
        <v>0</v>
      </c>
      <c r="F35" s="11">
        <f>G35+H35</f>
        <v>110358</v>
      </c>
      <c r="G35" s="11">
        <v>0</v>
      </c>
      <c r="H35" s="11">
        <v>110358</v>
      </c>
      <c r="I35" s="11">
        <v>110358</v>
      </c>
      <c r="J35" s="11">
        <v>0</v>
      </c>
      <c r="K35" s="11">
        <f>F35-I35-J35</f>
        <v>0</v>
      </c>
    </row>
    <row r="36" spans="1:12" s="6" customFormat="1" ht="33" x14ac:dyDescent="0.25">
      <c r="A36" s="10" t="s">
        <v>298</v>
      </c>
      <c r="B36" s="10" t="s">
        <v>238</v>
      </c>
      <c r="C36" s="10" t="s">
        <v>239</v>
      </c>
      <c r="D36" s="11">
        <f>+D37</f>
        <v>463000</v>
      </c>
      <c r="E36" s="11">
        <f>+E37</f>
        <v>463000</v>
      </c>
      <c r="F36" s="11">
        <f>G36+H36</f>
        <v>305182</v>
      </c>
      <c r="G36" s="11">
        <f>+G37</f>
        <v>0</v>
      </c>
      <c r="H36" s="11">
        <f>+H37</f>
        <v>305182</v>
      </c>
      <c r="I36" s="11">
        <f>+I37</f>
        <v>305182</v>
      </c>
      <c r="J36" s="11">
        <f>+J37</f>
        <v>0</v>
      </c>
      <c r="K36" s="11">
        <f>F36-I36-J36</f>
        <v>0</v>
      </c>
    </row>
    <row r="37" spans="1:12" s="6" customFormat="1" ht="33" x14ac:dyDescent="0.25">
      <c r="A37" s="10" t="s">
        <v>299</v>
      </c>
      <c r="B37" s="10" t="s">
        <v>241</v>
      </c>
      <c r="C37" s="10" t="s">
        <v>242</v>
      </c>
      <c r="D37" s="11">
        <f>D38+D39</f>
        <v>463000</v>
      </c>
      <c r="E37" s="11">
        <f>E38+E39</f>
        <v>463000</v>
      </c>
      <c r="F37" s="11">
        <f>G37+H37</f>
        <v>305182</v>
      </c>
      <c r="G37" s="11">
        <f>G38+G39</f>
        <v>0</v>
      </c>
      <c r="H37" s="11">
        <f>H38+H39</f>
        <v>305182</v>
      </c>
      <c r="I37" s="11">
        <f>I38+I39</f>
        <v>305182</v>
      </c>
      <c r="J37" s="11">
        <f>J38+J39</f>
        <v>0</v>
      </c>
      <c r="K37" s="11">
        <f>F37-I37-J37</f>
        <v>0</v>
      </c>
    </row>
    <row r="38" spans="1:12" s="6" customFormat="1" ht="22.5" x14ac:dyDescent="0.25">
      <c r="A38" s="10" t="s">
        <v>300</v>
      </c>
      <c r="B38" s="10" t="s">
        <v>244</v>
      </c>
      <c r="C38" s="10" t="s">
        <v>245</v>
      </c>
      <c r="D38" s="11">
        <v>374000</v>
      </c>
      <c r="E38" s="11">
        <v>374000</v>
      </c>
      <c r="F38" s="11">
        <f>G38+H38</f>
        <v>138568</v>
      </c>
      <c r="G38" s="11">
        <v>0</v>
      </c>
      <c r="H38" s="11">
        <v>138568</v>
      </c>
      <c r="I38" s="11">
        <v>138568</v>
      </c>
      <c r="J38" s="11">
        <v>0</v>
      </c>
      <c r="K38" s="11">
        <f>F38-I38-J38</f>
        <v>0</v>
      </c>
    </row>
    <row r="39" spans="1:12" s="6" customFormat="1" x14ac:dyDescent="0.25">
      <c r="A39" s="10" t="s">
        <v>301</v>
      </c>
      <c r="B39" s="10" t="s">
        <v>247</v>
      </c>
      <c r="C39" s="10" t="s">
        <v>248</v>
      </c>
      <c r="D39" s="11">
        <v>89000</v>
      </c>
      <c r="E39" s="11">
        <v>89000</v>
      </c>
      <c r="F39" s="11">
        <f>G39+H39</f>
        <v>166614</v>
      </c>
      <c r="G39" s="11">
        <v>0</v>
      </c>
      <c r="H39" s="11">
        <v>166614</v>
      </c>
      <c r="I39" s="11">
        <v>166614</v>
      </c>
      <c r="J39" s="11">
        <v>0</v>
      </c>
      <c r="K39" s="11">
        <f>F39-I39-J39</f>
        <v>0</v>
      </c>
    </row>
    <row r="40" spans="1:12" s="6" customFormat="1" x14ac:dyDescent="0.25">
      <c r="A40" s="8"/>
      <c r="B40" s="8"/>
      <c r="C40" s="8"/>
      <c r="D40" s="9"/>
      <c r="E40" s="9"/>
      <c r="F40" s="9"/>
      <c r="G40" s="9"/>
      <c r="H40" s="9"/>
      <c r="I40" s="9"/>
      <c r="J40" s="9"/>
      <c r="K40" s="9"/>
    </row>
    <row r="41" spans="1:12" x14ac:dyDescent="0.25">
      <c r="A41" s="13" t="s">
        <v>249</v>
      </c>
      <c r="B41" s="13"/>
      <c r="C41" s="13"/>
      <c r="D41" s="13"/>
      <c r="E41" s="13" t="s">
        <v>251</v>
      </c>
      <c r="F41" s="13"/>
      <c r="G41" s="13"/>
      <c r="H41" s="13"/>
      <c r="I41" s="13" t="s">
        <v>252</v>
      </c>
      <c r="J41" s="13"/>
      <c r="K41" s="13"/>
      <c r="L41" s="13"/>
    </row>
    <row r="42" spans="1:12" x14ac:dyDescent="0.25">
      <c r="A42" s="3" t="s">
        <v>250</v>
      </c>
      <c r="B42" s="3"/>
      <c r="C42" s="3"/>
      <c r="D42" s="3"/>
      <c r="E42" s="3" t="s">
        <v>251</v>
      </c>
      <c r="F42" s="3"/>
      <c r="G42" s="3"/>
      <c r="H42" s="3"/>
      <c r="I42" s="3" t="s">
        <v>253</v>
      </c>
      <c r="J42" s="3"/>
      <c r="K42" s="3"/>
      <c r="L42" s="3"/>
    </row>
    <row r="81" spans="1:20" x14ac:dyDescent="0.25">
      <c r="A81" s="12"/>
      <c r="B81" s="12"/>
      <c r="C81" s="12"/>
      <c r="D81" s="12"/>
      <c r="I81" s="12"/>
      <c r="J81" s="12"/>
      <c r="K81" s="12"/>
      <c r="L81" s="12"/>
      <c r="Q81" s="12"/>
      <c r="R81" s="12"/>
      <c r="S81" s="12"/>
      <c r="T81" s="12"/>
    </row>
  </sheetData>
  <mergeCells count="22">
    <mergeCell ref="A41:D41"/>
    <mergeCell ref="A42:D42"/>
    <mergeCell ref="E41:H41"/>
    <mergeCell ref="E42:H42"/>
    <mergeCell ref="I41:L41"/>
    <mergeCell ref="I42:L42"/>
    <mergeCell ref="F7:F9"/>
    <mergeCell ref="G7:G9"/>
    <mergeCell ref="H7:H9"/>
    <mergeCell ref="I6:I9"/>
    <mergeCell ref="J6:J9"/>
    <mergeCell ref="K6:K9"/>
    <mergeCell ref="A1:K1"/>
    <mergeCell ref="A2:K2"/>
    <mergeCell ref="A3:K3"/>
    <mergeCell ref="A4:K4"/>
    <mergeCell ref="A6:B9"/>
    <mergeCell ref="A10:B10"/>
    <mergeCell ref="C6:C9"/>
    <mergeCell ref="D6:D9"/>
    <mergeCell ref="E6:E9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2026-03-24T10:23:06Z</dcterms:created>
  <dcterms:modified xsi:type="dcterms:W3CDTF">2026-03-24T10:23:13Z</dcterms:modified>
</cp:coreProperties>
</file>